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630" yWindow="510" windowWidth="17895" windowHeight="10680" activeTab="1"/>
  </bookViews>
  <sheets>
    <sheet name="Evaluation Version" sheetId="1" r:id="rId1"/>
    <sheet name="_1_ 14 - Труд_2016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K120" i="2" l="1"/>
  <c r="K121" i="2" s="1"/>
  <c r="J120" i="2"/>
  <c r="J121" i="2" s="1"/>
  <c r="I120" i="2"/>
  <c r="I121" i="2" s="1"/>
  <c r="H120" i="2"/>
  <c r="H121" i="2" s="1"/>
  <c r="G120" i="2"/>
  <c r="G121" i="2" s="1"/>
  <c r="F120" i="2"/>
  <c r="F121" i="2" s="1"/>
  <c r="E120" i="2"/>
  <c r="E121" i="2" s="1"/>
  <c r="D120" i="2"/>
  <c r="D121" i="2" s="1"/>
  <c r="C120" i="2"/>
  <c r="K117" i="2"/>
  <c r="K118" i="2" s="1"/>
  <c r="J117" i="2"/>
  <c r="J118" i="2" s="1"/>
  <c r="I117" i="2"/>
  <c r="I118" i="2" s="1"/>
  <c r="H117" i="2"/>
  <c r="H118" i="2" s="1"/>
  <c r="G117" i="2"/>
  <c r="G118" i="2" s="1"/>
  <c r="F117" i="2"/>
  <c r="F118" i="2" s="1"/>
  <c r="E117" i="2"/>
  <c r="E118" i="2" s="1"/>
  <c r="D117" i="2"/>
  <c r="D118" i="2" s="1"/>
  <c r="C117" i="2"/>
  <c r="K114" i="2"/>
  <c r="K115" i="2" s="1"/>
  <c r="J114" i="2"/>
  <c r="J115" i="2" s="1"/>
  <c r="I114" i="2"/>
  <c r="I115" i="2" s="1"/>
  <c r="H114" i="2"/>
  <c r="H115" i="2" s="1"/>
  <c r="G114" i="2"/>
  <c r="G115" i="2" s="1"/>
  <c r="F114" i="2"/>
  <c r="F115" i="2" s="1"/>
  <c r="E114" i="2"/>
  <c r="E115" i="2" s="1"/>
  <c r="D114" i="2"/>
  <c r="D115" i="2" s="1"/>
  <c r="C114" i="2"/>
  <c r="K111" i="2"/>
  <c r="K112" i="2" s="1"/>
  <c r="J111" i="2"/>
  <c r="J112" i="2" s="1"/>
  <c r="I111" i="2"/>
  <c r="I112" i="2" s="1"/>
  <c r="H111" i="2"/>
  <c r="H112" i="2" s="1"/>
  <c r="G111" i="2"/>
  <c r="G112" i="2" s="1"/>
  <c r="F111" i="2"/>
  <c r="F112" i="2" s="1"/>
  <c r="E111" i="2"/>
  <c r="E112" i="2" s="1"/>
  <c r="D111" i="2"/>
  <c r="D112" i="2" s="1"/>
  <c r="C111" i="2"/>
  <c r="K108" i="2"/>
  <c r="K109" i="2" s="1"/>
  <c r="J108" i="2"/>
  <c r="J109" i="2" s="1"/>
  <c r="I108" i="2"/>
  <c r="I109" i="2" s="1"/>
  <c r="H108" i="2"/>
  <c r="H109" i="2" s="1"/>
  <c r="G108" i="2"/>
  <c r="G109" i="2" s="1"/>
  <c r="F108" i="2"/>
  <c r="F109" i="2" s="1"/>
  <c r="E108" i="2"/>
  <c r="E109" i="2" s="1"/>
  <c r="D108" i="2"/>
  <c r="D109" i="2" s="1"/>
  <c r="C108" i="2"/>
  <c r="K105" i="2"/>
  <c r="K106" i="2" s="1"/>
  <c r="J105" i="2"/>
  <c r="J106" i="2" s="1"/>
  <c r="I105" i="2"/>
  <c r="I106" i="2" s="1"/>
  <c r="H105" i="2"/>
  <c r="H106" i="2" s="1"/>
  <c r="G105" i="2"/>
  <c r="G106" i="2" s="1"/>
  <c r="F105" i="2"/>
  <c r="F106" i="2" s="1"/>
  <c r="E105" i="2"/>
  <c r="E106" i="2" s="1"/>
  <c r="D105" i="2"/>
  <c r="D106" i="2" s="1"/>
  <c r="C105" i="2"/>
  <c r="K102" i="2"/>
  <c r="K103" i="2" s="1"/>
  <c r="J102" i="2"/>
  <c r="J103" i="2" s="1"/>
  <c r="I102" i="2"/>
  <c r="I103" i="2" s="1"/>
  <c r="H102" i="2"/>
  <c r="H103" i="2" s="1"/>
  <c r="G102" i="2"/>
  <c r="G103" i="2" s="1"/>
  <c r="F102" i="2"/>
  <c r="F103" i="2" s="1"/>
  <c r="E102" i="2"/>
  <c r="E103" i="2" s="1"/>
  <c r="D102" i="2"/>
  <c r="D103" i="2" s="1"/>
  <c r="C102" i="2"/>
  <c r="K99" i="2"/>
  <c r="K100" i="2" s="1"/>
  <c r="J99" i="2"/>
  <c r="J100" i="2" s="1"/>
  <c r="I99" i="2"/>
  <c r="I100" i="2" s="1"/>
  <c r="H99" i="2"/>
  <c r="H100" i="2" s="1"/>
  <c r="G99" i="2"/>
  <c r="G100" i="2" s="1"/>
  <c r="F99" i="2"/>
  <c r="F100" i="2" s="1"/>
  <c r="E99" i="2"/>
  <c r="E100" i="2" s="1"/>
  <c r="D99" i="2"/>
  <c r="D100" i="2" s="1"/>
  <c r="C99" i="2"/>
  <c r="K96" i="2"/>
  <c r="K97" i="2" s="1"/>
  <c r="J96" i="2"/>
  <c r="J97" i="2" s="1"/>
  <c r="I96" i="2"/>
  <c r="I97" i="2" s="1"/>
  <c r="H96" i="2"/>
  <c r="H97" i="2" s="1"/>
  <c r="G96" i="2"/>
  <c r="G97" i="2" s="1"/>
  <c r="F96" i="2"/>
  <c r="F97" i="2" s="1"/>
  <c r="E96" i="2"/>
  <c r="E97" i="2" s="1"/>
  <c r="D96" i="2"/>
  <c r="D97" i="2" s="1"/>
  <c r="C96" i="2"/>
  <c r="K93" i="2"/>
  <c r="K94" i="2" s="1"/>
  <c r="J93" i="2"/>
  <c r="J94" i="2" s="1"/>
  <c r="I93" i="2"/>
  <c r="I94" i="2" s="1"/>
  <c r="H93" i="2"/>
  <c r="H94" i="2" s="1"/>
  <c r="G93" i="2"/>
  <c r="G94" i="2" s="1"/>
  <c r="F93" i="2"/>
  <c r="F94" i="2" s="1"/>
  <c r="E93" i="2"/>
  <c r="E94" i="2" s="1"/>
  <c r="D93" i="2"/>
  <c r="D94" i="2" s="1"/>
  <c r="C93" i="2"/>
  <c r="K90" i="2"/>
  <c r="K91" i="2" s="1"/>
  <c r="J90" i="2"/>
  <c r="J91" i="2" s="1"/>
  <c r="I90" i="2"/>
  <c r="I91" i="2" s="1"/>
  <c r="H90" i="2"/>
  <c r="H91" i="2" s="1"/>
  <c r="G90" i="2"/>
  <c r="G91" i="2" s="1"/>
  <c r="F90" i="2"/>
  <c r="F91" i="2" s="1"/>
  <c r="E90" i="2"/>
  <c r="E91" i="2" s="1"/>
  <c r="D90" i="2"/>
  <c r="D91" i="2" s="1"/>
  <c r="C90" i="2"/>
  <c r="K87" i="2"/>
  <c r="K88" i="2" s="1"/>
  <c r="J87" i="2"/>
  <c r="J88" i="2" s="1"/>
  <c r="I87" i="2"/>
  <c r="I88" i="2" s="1"/>
  <c r="H87" i="2"/>
  <c r="H88" i="2" s="1"/>
  <c r="G87" i="2"/>
  <c r="G88" i="2" s="1"/>
  <c r="F87" i="2"/>
  <c r="F88" i="2" s="1"/>
  <c r="E87" i="2"/>
  <c r="E88" i="2" s="1"/>
  <c r="D87" i="2"/>
  <c r="D88" i="2" s="1"/>
  <c r="C87" i="2"/>
  <c r="K84" i="2"/>
  <c r="K85" i="2" s="1"/>
  <c r="J84" i="2"/>
  <c r="J85" i="2" s="1"/>
  <c r="I84" i="2"/>
  <c r="I85" i="2" s="1"/>
  <c r="H84" i="2"/>
  <c r="H85" i="2" s="1"/>
  <c r="G84" i="2"/>
  <c r="G85" i="2" s="1"/>
  <c r="F84" i="2"/>
  <c r="F85" i="2" s="1"/>
  <c r="E84" i="2"/>
  <c r="E85" i="2" s="1"/>
  <c r="D84" i="2"/>
  <c r="D85" i="2" s="1"/>
  <c r="C84" i="2"/>
  <c r="K81" i="2"/>
  <c r="K82" i="2" s="1"/>
  <c r="J81" i="2"/>
  <c r="J82" i="2" s="1"/>
  <c r="I81" i="2"/>
  <c r="I82" i="2" s="1"/>
  <c r="H81" i="2"/>
  <c r="H82" i="2" s="1"/>
  <c r="G81" i="2"/>
  <c r="G82" i="2" s="1"/>
  <c r="F81" i="2"/>
  <c r="F82" i="2" s="1"/>
  <c r="E81" i="2"/>
  <c r="E82" i="2" s="1"/>
  <c r="D81" i="2"/>
  <c r="D82" i="2" s="1"/>
  <c r="C81" i="2"/>
  <c r="K78" i="2"/>
  <c r="K79" i="2" s="1"/>
  <c r="J78" i="2"/>
  <c r="J79" i="2" s="1"/>
  <c r="I78" i="2"/>
  <c r="I79" i="2" s="1"/>
  <c r="H78" i="2"/>
  <c r="H79" i="2" s="1"/>
  <c r="G78" i="2"/>
  <c r="G79" i="2" s="1"/>
  <c r="F78" i="2"/>
  <c r="F79" i="2" s="1"/>
  <c r="E78" i="2"/>
  <c r="E79" i="2" s="1"/>
  <c r="D78" i="2"/>
  <c r="D79" i="2" s="1"/>
  <c r="C78" i="2"/>
  <c r="K75" i="2"/>
  <c r="K76" i="2" s="1"/>
  <c r="J75" i="2"/>
  <c r="J76" i="2" s="1"/>
  <c r="I75" i="2"/>
  <c r="I76" i="2" s="1"/>
  <c r="H75" i="2"/>
  <c r="G75" i="2"/>
  <c r="G76" i="2" s="1"/>
  <c r="F75" i="2"/>
  <c r="F76" i="2" s="1"/>
  <c r="E75" i="2"/>
  <c r="E76" i="2" s="1"/>
  <c r="D75" i="2"/>
  <c r="D76" i="2" s="1"/>
  <c r="C75" i="2"/>
  <c r="I73" i="2"/>
  <c r="E73" i="2"/>
  <c r="K72" i="2"/>
  <c r="K73" i="2" s="1"/>
  <c r="J72" i="2"/>
  <c r="J73" i="2" s="1"/>
  <c r="I72" i="2"/>
  <c r="H72" i="2"/>
  <c r="H73" i="2" s="1"/>
  <c r="G72" i="2"/>
  <c r="G73" i="2" s="1"/>
  <c r="F72" i="2"/>
  <c r="F73" i="2" s="1"/>
  <c r="E72" i="2"/>
  <c r="D72" i="2"/>
  <c r="D73" i="2" s="1"/>
  <c r="C72" i="2"/>
  <c r="J70" i="2"/>
  <c r="H70" i="2"/>
  <c r="F70" i="2"/>
  <c r="K69" i="2"/>
  <c r="K70" i="2" s="1"/>
  <c r="J69" i="2"/>
  <c r="I69" i="2"/>
  <c r="I70" i="2" s="1"/>
  <c r="G69" i="2"/>
  <c r="F69" i="2"/>
  <c r="E69" i="2"/>
  <c r="E70" i="2" s="1"/>
  <c r="D69" i="2"/>
  <c r="C69" i="2"/>
  <c r="D70" i="2" s="1"/>
  <c r="J66" i="2"/>
  <c r="F66" i="2"/>
  <c r="F67" i="2" s="1"/>
  <c r="K64" i="2"/>
  <c r="K65" i="2" s="1"/>
  <c r="J64" i="2"/>
  <c r="I64" i="2"/>
  <c r="I65" i="2" s="1"/>
  <c r="H64" i="2"/>
  <c r="G64" i="2"/>
  <c r="G65" i="2" s="1"/>
  <c r="F64" i="2"/>
  <c r="E64" i="2"/>
  <c r="E65" i="2" s="1"/>
  <c r="D64" i="2"/>
  <c r="C64" i="2"/>
  <c r="K62" i="2"/>
  <c r="K63" i="2" s="1"/>
  <c r="J62" i="2"/>
  <c r="J63" i="2" s="1"/>
  <c r="I62" i="2"/>
  <c r="I63" i="2" s="1"/>
  <c r="H62" i="2"/>
  <c r="H63" i="2" s="1"/>
  <c r="G62" i="2"/>
  <c r="G63" i="2" s="1"/>
  <c r="F62" i="2"/>
  <c r="F63" i="2" s="1"/>
  <c r="E62" i="2"/>
  <c r="E63" i="2" s="1"/>
  <c r="D62" i="2"/>
  <c r="D63" i="2" s="1"/>
  <c r="C62" i="2"/>
  <c r="K59" i="2"/>
  <c r="K60" i="2" s="1"/>
  <c r="J59" i="2"/>
  <c r="J60" i="2" s="1"/>
  <c r="I59" i="2"/>
  <c r="I60" i="2" s="1"/>
  <c r="H59" i="2"/>
  <c r="H60" i="2" s="1"/>
  <c r="G59" i="2"/>
  <c r="G60" i="2" s="1"/>
  <c r="F59" i="2"/>
  <c r="F60" i="2" s="1"/>
  <c r="E59" i="2"/>
  <c r="E60" i="2" s="1"/>
  <c r="D59" i="2"/>
  <c r="D60" i="2" s="1"/>
  <c r="C59" i="2"/>
  <c r="K36" i="2"/>
  <c r="K66" i="2" s="1"/>
  <c r="J36" i="2"/>
  <c r="I36" i="2"/>
  <c r="I66" i="2" s="1"/>
  <c r="H36" i="2"/>
  <c r="H66" i="2" s="1"/>
  <c r="H67" i="2" s="1"/>
  <c r="G36" i="2"/>
  <c r="G66" i="2" s="1"/>
  <c r="F36" i="2"/>
  <c r="E36" i="2"/>
  <c r="E66" i="2" s="1"/>
  <c r="D36" i="2"/>
  <c r="D66" i="2" s="1"/>
  <c r="D67" i="2" s="1"/>
  <c r="C36" i="2"/>
  <c r="C66" i="2" s="1"/>
  <c r="J30" i="2"/>
  <c r="J55" i="2" s="1"/>
  <c r="H30" i="2"/>
  <c r="H55" i="2" s="1"/>
  <c r="H56" i="2" s="1"/>
  <c r="F30" i="2"/>
  <c r="F55" i="2" s="1"/>
  <c r="D30" i="2"/>
  <c r="D55" i="2" s="1"/>
  <c r="J56" i="2" l="1"/>
  <c r="J67" i="2"/>
  <c r="H31" i="2"/>
  <c r="J31" i="2"/>
  <c r="E67" i="2"/>
  <c r="G67" i="2"/>
  <c r="I67" i="2"/>
  <c r="K67" i="2"/>
  <c r="C30" i="2"/>
  <c r="C55" i="2" s="1"/>
  <c r="D56" i="2" s="1"/>
  <c r="E30" i="2"/>
  <c r="G30" i="2"/>
  <c r="I30" i="2"/>
  <c r="K30" i="2"/>
  <c r="D65" i="2"/>
  <c r="F65" i="2"/>
  <c r="H65" i="2"/>
  <c r="J65" i="2"/>
  <c r="G70" i="2"/>
  <c r="H76" i="2"/>
  <c r="I55" i="2" l="1"/>
  <c r="I31" i="2"/>
  <c r="E55" i="2"/>
  <c r="E31" i="2"/>
  <c r="F31" i="2"/>
  <c r="K55" i="2"/>
  <c r="K56" i="2" s="1"/>
  <c r="K31" i="2"/>
  <c r="G55" i="2"/>
  <c r="G56" i="2" s="1"/>
  <c r="G31" i="2"/>
  <c r="D31" i="2"/>
  <c r="E56" i="2" l="1"/>
  <c r="F56" i="2"/>
  <c r="I56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<sst xmlns="http://schemas.openxmlformats.org/spreadsheetml/2006/main" count="397" uniqueCount="49">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</sst>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"/>
  </numFmts>
  <fonts count="15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u/>
      <sz val="8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6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3" borderId="7" xfId="0" applyNumberFormat="1" applyFont="1" applyFill="1" applyBorder="1" applyAlignment="1" applyProtection="1">
      <alignment horizontal="center" vertical="top"/>
    </xf>
    <xf numFmtId="165" fontId="8" fillId="3" borderId="8" xfId="0" applyNumberFormat="1" applyFont="1" applyFill="1" applyBorder="1" applyAlignment="1" applyProtection="1">
      <alignment horizontal="center" vertical="top"/>
    </xf>
    <xf numFmtId="165" fontId="8" fillId="3" borderId="9" xfId="0" applyNumberFormat="1" applyFont="1" applyFill="1" applyBorder="1" applyAlignment="1" applyProtection="1">
      <alignment horizontal="center" vertical="top"/>
    </xf>
    <xf numFmtId="164" fontId="8" fillId="2" borderId="7" xfId="0" applyNumberFormat="1" applyFont="1" applyFill="1" applyBorder="1" applyAlignment="1" applyProtection="1">
      <alignment horizontal="center" vertical="top"/>
    </xf>
    <xf numFmtId="164" fontId="8" fillId="2" borderId="8" xfId="0" applyNumberFormat="1" applyFont="1" applyFill="1" applyBorder="1" applyAlignment="1" applyProtection="1">
      <alignment horizontal="center" vertical="top"/>
    </xf>
    <xf numFmtId="164" fontId="8" fillId="2" borderId="9" xfId="0" applyNumberFormat="1" applyFont="1" applyFill="1" applyBorder="1" applyAlignment="1" applyProtection="1">
      <alignment horizontal="center" vertical="top"/>
    </xf>
    <xf numFmtId="0" fontId="4" fillId="4" borderId="0" xfId="0" applyFont="1" applyFill="1" applyAlignment="1" applyProtection="1">
      <alignment vertical="top"/>
    </xf>
    <xf numFmtId="0" fontId="9" fillId="5" borderId="1" xfId="0" applyFont="1" applyFill="1" applyBorder="1" applyAlignment="1" applyProtection="1">
      <alignment horizontal="left" vertical="center" wrapText="1" shrinkToFit="1"/>
    </xf>
    <xf numFmtId="0" fontId="9" fillId="5" borderId="1" xfId="0" applyFont="1" applyFill="1" applyBorder="1" applyAlignment="1" applyProtection="1">
      <alignment horizontal="center" vertical="center" wrapText="1" shrinkToFit="1"/>
    </xf>
    <xf numFmtId="165" fontId="10" fillId="5" borderId="2" xfId="0" applyNumberFormat="1" applyFont="1" applyFill="1" applyBorder="1" applyAlignment="1" applyProtection="1">
      <alignment horizontal="center" vertical="top" wrapText="1"/>
    </xf>
    <xf numFmtId="165" fontId="10" fillId="5" borderId="3" xfId="0" applyNumberFormat="1" applyFont="1" applyFill="1" applyBorder="1" applyAlignment="1" applyProtection="1">
      <alignment horizontal="center" vertical="top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165" fontId="8" fillId="3" borderId="10" xfId="0" applyNumberFormat="1" applyFont="1" applyFill="1" applyBorder="1" applyAlignment="1" applyProtection="1">
      <alignment horizontal="center" vertical="top"/>
    </xf>
    <xf numFmtId="165" fontId="8" fillId="3" borderId="11" xfId="0" applyNumberFormat="1" applyFont="1" applyFill="1" applyBorder="1" applyAlignment="1" applyProtection="1">
      <alignment horizontal="center" vertical="top"/>
    </xf>
    <xf numFmtId="165" fontId="8" fillId="3" borderId="12" xfId="0" applyNumberFormat="1" applyFont="1" applyFill="1" applyBorder="1" applyAlignment="1" applyProtection="1">
      <alignment horizontal="center" vertical="top"/>
    </xf>
    <xf numFmtId="164" fontId="8" fillId="2" borderId="10" xfId="0" applyNumberFormat="1" applyFont="1" applyFill="1" applyBorder="1" applyAlignment="1" applyProtection="1">
      <alignment horizontal="center" vertical="top"/>
    </xf>
    <xf numFmtId="164" fontId="8" fillId="2" borderId="11" xfId="0" applyNumberFormat="1" applyFont="1" applyFill="1" applyBorder="1" applyAlignment="1" applyProtection="1">
      <alignment horizontal="center" vertical="top"/>
    </xf>
    <xf numFmtId="164" fontId="8" fillId="2" borderId="12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 wrapText="1"/>
    </xf>
    <xf numFmtId="165" fontId="11" fillId="4" borderId="4" xfId="0" applyNumberFormat="1" applyFont="1" applyFill="1" applyBorder="1" applyAlignment="1" applyProtection="1">
      <alignment horizontal="center" vertical="top" wrapText="1"/>
    </xf>
    <xf numFmtId="165" fontId="11" fillId="4" borderId="2" xfId="0" applyNumberFormat="1" applyFont="1" applyFill="1" applyBorder="1" applyAlignment="1" applyProtection="1">
      <alignment horizontal="center" vertical="top" wrapText="1"/>
    </xf>
    <xf numFmtId="0" fontId="8" fillId="0" borderId="16" xfId="0" applyFont="1" applyBorder="1" applyAlignment="1" applyProtection="1">
      <alignment horizontal="left" vertical="center"/>
    </xf>
    <xf numFmtId="0" fontId="8" fillId="0" borderId="17" xfId="0" applyFont="1" applyBorder="1" applyAlignment="1" applyProtection="1">
      <alignment vertical="center"/>
    </xf>
    <xf numFmtId="0" fontId="8" fillId="0" borderId="17" xfId="0" applyFont="1" applyBorder="1" applyAlignment="1" applyProtection="1">
      <alignment horizontal="center" vertical="top"/>
    </xf>
    <xf numFmtId="0" fontId="8" fillId="0" borderId="18" xfId="0" applyFont="1" applyBorder="1" applyAlignment="1" applyProtection="1">
      <alignment horizontal="center" vertical="top"/>
    </xf>
    <xf numFmtId="0" fontId="8" fillId="0" borderId="16" xfId="0" applyFont="1" applyBorder="1" applyAlignment="1" applyProtection="1">
      <alignment horizontal="center" vertical="top"/>
    </xf>
    <xf numFmtId="0" fontId="9" fillId="5" borderId="5" xfId="0" applyFont="1" applyFill="1" applyBorder="1" applyAlignment="1" applyProtection="1">
      <alignment horizontal="left" vertical="center" wrapText="1" shrinkToFit="1"/>
    </xf>
    <xf numFmtId="0" fontId="9" fillId="5" borderId="5" xfId="0" applyFont="1" applyFill="1" applyBorder="1" applyAlignment="1" applyProtection="1">
      <alignment horizontal="center" vertical="center" wrapText="1" shrinkToFit="1"/>
    </xf>
    <xf numFmtId="165" fontId="10" fillId="5" borderId="21" xfId="0" applyNumberFormat="1" applyFont="1" applyFill="1" applyBorder="1" applyAlignment="1" applyProtection="1">
      <alignment horizontal="center" vertical="top" wrapText="1"/>
    </xf>
    <xf numFmtId="165" fontId="10" fillId="5" borderId="22" xfId="0" applyNumberFormat="1" applyFont="1" applyFill="1" applyBorder="1" applyAlignment="1" applyProtection="1">
      <alignment horizontal="center" vertical="top" wrapText="1"/>
    </xf>
    <xf numFmtId="165" fontId="11" fillId="4" borderId="23" xfId="0" applyNumberFormat="1" applyFont="1" applyFill="1" applyBorder="1" applyAlignment="1" applyProtection="1">
      <alignment horizontal="center" vertical="top" wrapText="1"/>
    </xf>
    <xf numFmtId="165" fontId="11" fillId="4" borderId="21" xfId="0" applyNumberFormat="1" applyFont="1" applyFill="1" applyBorder="1" applyAlignment="1" applyProtection="1">
      <alignment horizontal="center" vertical="top" wrapText="1"/>
    </xf>
    <xf numFmtId="37" fontId="8" fillId="7" borderId="3" xfId="0" applyNumberFormat="1" applyFont="1" applyFill="1" applyBorder="1" applyAlignment="1" applyProtection="1">
      <alignment horizontal="center" vertical="top"/>
    </xf>
    <xf numFmtId="37" fontId="8" fillId="7" borderId="4" xfId="0" applyNumberFormat="1" applyFont="1" applyFill="1" applyBorder="1" applyAlignment="1" applyProtection="1">
      <alignment horizontal="center" vertical="top"/>
    </xf>
    <xf numFmtId="37" fontId="8" fillId="7" borderId="2" xfId="0" applyNumberFormat="1" applyFont="1" applyFill="1" applyBorder="1" applyAlignment="1" applyProtection="1">
      <alignment horizontal="center" vertical="top"/>
    </xf>
    <xf numFmtId="164" fontId="4" fillId="7" borderId="3" xfId="0" applyNumberFormat="1" applyFont="1" applyFill="1" applyBorder="1" applyAlignment="1" applyProtection="1">
      <alignment horizontal="center" vertical="top"/>
    </xf>
    <xf numFmtId="164" fontId="4" fillId="7" borderId="4" xfId="0" applyNumberFormat="1" applyFont="1" applyFill="1" applyBorder="1" applyAlignment="1" applyProtection="1">
      <alignment horizontal="center" vertical="top"/>
    </xf>
    <xf numFmtId="164" fontId="4" fillId="7" borderId="2" xfId="0" applyNumberFormat="1" applyFont="1" applyFill="1" applyBorder="1" applyAlignment="1" applyProtection="1">
      <alignment horizontal="center" vertical="top"/>
    </xf>
    <xf numFmtId="164" fontId="4" fillId="7" borderId="22" xfId="0" applyNumberFormat="1" applyFont="1" applyFill="1" applyBorder="1" applyAlignment="1" applyProtection="1">
      <alignment horizontal="center" vertical="top"/>
    </xf>
    <xf numFmtId="164" fontId="4" fillId="7" borderId="23" xfId="0" applyNumberFormat="1" applyFont="1" applyFill="1" applyBorder="1" applyAlignment="1" applyProtection="1">
      <alignment horizontal="center" vertical="top"/>
    </xf>
    <xf numFmtId="164" fontId="4" fillId="7" borderId="21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3" fontId="4" fillId="8" borderId="2" xfId="0" applyNumberFormat="1" applyFont="1" applyFill="1" applyBorder="1" applyAlignment="1" applyProtection="1">
      <alignment horizontal="center" vertical="top"/>
    </xf>
    <xf numFmtId="3" fontId="4" fillId="8" borderId="3" xfId="0" applyNumberFormat="1" applyFont="1" applyFill="1" applyBorder="1" applyAlignment="1" applyProtection="1">
      <alignment horizontal="center" vertical="top"/>
    </xf>
    <xf numFmtId="3" fontId="4" fillId="8" borderId="4" xfId="0" applyNumberFormat="1" applyFont="1" applyFill="1" applyBorder="1" applyAlignment="1" applyProtection="1">
      <alignment horizontal="center" vertical="top"/>
    </xf>
    <xf numFmtId="164" fontId="13" fillId="8" borderId="2" xfId="0" applyNumberFormat="1" applyFont="1" applyFill="1" applyBorder="1" applyAlignment="1" applyProtection="1">
      <alignment horizontal="center" vertical="top"/>
    </xf>
    <xf numFmtId="164" fontId="4" fillId="8" borderId="21" xfId="0" applyNumberFormat="1" applyFont="1" applyFill="1" applyBorder="1" applyAlignment="1" applyProtection="1">
      <alignment horizontal="center" vertical="top"/>
    </xf>
    <xf numFmtId="164" fontId="4" fillId="8" borderId="22" xfId="0" applyNumberFormat="1" applyFont="1" applyFill="1" applyBorder="1" applyAlignment="1" applyProtection="1">
      <alignment horizontal="center" vertical="top"/>
    </xf>
    <xf numFmtId="164" fontId="4" fillId="8" borderId="23" xfId="0" applyNumberFormat="1" applyFont="1" applyFill="1" applyBorder="1" applyAlignment="1" applyProtection="1">
      <alignment horizontal="center" vertical="top"/>
    </xf>
    <xf numFmtId="2" fontId="3" fillId="4" borderId="20" xfId="0" applyNumberFormat="1" applyFont="1" applyFill="1" applyBorder="1" applyAlignment="1" applyProtection="1">
      <alignment horizontal="center" vertical="top"/>
    </xf>
    <xf numFmtId="0" fontId="12" fillId="6" borderId="6" xfId="0" applyFont="1" applyFill="1" applyBorder="1" applyAlignment="1" applyProtection="1">
      <alignment vertical="top" wrapText="1"/>
    </xf>
    <xf numFmtId="0" fontId="7" fillId="3" borderId="19" xfId="0" applyFont="1" applyFill="1" applyBorder="1" applyAlignment="1" applyProtection="1">
      <alignment vertical="top"/>
    </xf>
    <xf numFmtId="2" fontId="4" fillId="4" borderId="1" xfId="0" applyNumberFormat="1" applyFont="1" applyFill="1" applyBorder="1" applyAlignment="1" applyProtection="1">
      <alignment horizontal="center" vertical="top"/>
    </xf>
    <xf numFmtId="2" fontId="4" fillId="4" borderId="5" xfId="0" applyNumberFormat="1" applyFont="1" applyFill="1" applyBorder="1" applyAlignment="1" applyProtection="1">
      <alignment horizontal="center" vertical="top"/>
    </xf>
    <xf numFmtId="2" fontId="4" fillId="4" borderId="6" xfId="0" applyNumberFormat="1" applyFont="1" applyFill="1" applyBorder="1" applyAlignment="1" applyProtection="1">
      <alignment horizontal="center" vertical="top"/>
    </xf>
    <xf numFmtId="2" fontId="4" fillId="4" borderId="13" xfId="0" applyNumberFormat="1" applyFont="1" applyFill="1" applyBorder="1" applyAlignment="1" applyProtection="1">
      <alignment horizontal="center" vertical="top"/>
    </xf>
    <xf numFmtId="2" fontId="4" fillId="4" borderId="24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0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zoomScale="130" workbookViewId="0">
      <pane ySplit="3" topLeftCell="A25" activePane="bottomLeft" state="frozen"/>
      <selection pane="bottomLeft" sqref="A1:A3"/>
    </sheetView>
  </sheetViews>
  <sheetFormatPr defaultColWidth="8.1640625" defaultRowHeight="11.25" customHeight="1" x14ac:dyDescent="0.2"/>
  <cols>
    <col min="1" max="1" width="39.5" style="3" customWidth="1"/>
    <col min="2" max="2" width="23.1640625" style="4" customWidth="1"/>
    <col min="3" max="3" width="11.1640625" style="5" customWidth="1"/>
    <col min="4" max="4" width="10.6640625" style="5" customWidth="1"/>
    <col min="5" max="5" width="10.5" style="5" customWidth="1"/>
    <col min="6" max="7" width="10.83203125" style="5" customWidth="1"/>
    <col min="8" max="11" width="11.1640625" style="5" customWidth="1"/>
    <col min="12" max="12" width="31.33203125" style="29" customWidth="1"/>
  </cols>
  <sheetData>
    <row r="1" spans="1:12" s="1" customFormat="1" ht="11.25" customHeight="1" x14ac:dyDescent="0.15">
      <c r="A1" s="91" t="s">
        <v>2</v>
      </c>
      <c r="B1" s="99" t="s">
        <v>3</v>
      </c>
      <c r="C1" s="43" t="s">
        <v>4</v>
      </c>
      <c r="D1" s="44" t="s">
        <v>4</v>
      </c>
      <c r="E1" s="45" t="s">
        <v>5</v>
      </c>
      <c r="F1" s="94" t="s">
        <v>6</v>
      </c>
      <c r="G1" s="95"/>
      <c r="H1" s="95"/>
      <c r="I1" s="95"/>
      <c r="J1" s="95"/>
      <c r="K1" s="96"/>
      <c r="L1" s="88" t="s">
        <v>7</v>
      </c>
    </row>
    <row r="2" spans="1:12" s="1" customFormat="1" ht="11.25" customHeight="1" x14ac:dyDescent="0.15">
      <c r="A2" s="92"/>
      <c r="B2" s="100"/>
      <c r="C2" s="92">
        <v>2022</v>
      </c>
      <c r="D2" s="104">
        <v>2023</v>
      </c>
      <c r="E2" s="102">
        <v>2024</v>
      </c>
      <c r="F2" s="97">
        <v>2025</v>
      </c>
      <c r="G2" s="98"/>
      <c r="H2" s="97">
        <v>2026</v>
      </c>
      <c r="I2" s="98"/>
      <c r="J2" s="97">
        <v>2027</v>
      </c>
      <c r="K2" s="98"/>
      <c r="L2" s="89"/>
    </row>
    <row r="3" spans="1:12" s="1" customFormat="1" ht="11.25" customHeight="1" x14ac:dyDescent="0.15">
      <c r="A3" s="93"/>
      <c r="B3" s="101"/>
      <c r="C3" s="93"/>
      <c r="D3" s="105"/>
      <c r="E3" s="103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90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80"/>
    </row>
    <row r="5" spans="1:12" s="1" customFormat="1" ht="36" customHeight="1" x14ac:dyDescent="0.15">
      <c r="A5" s="34" t="s">
        <v>11</v>
      </c>
      <c r="B5" s="35" t="s">
        <v>12</v>
      </c>
      <c r="C5" s="61">
        <v>7749</v>
      </c>
      <c r="D5" s="61">
        <v>7282</v>
      </c>
      <c r="E5" s="62">
        <v>6881</v>
      </c>
      <c r="F5" s="63">
        <v>6788</v>
      </c>
      <c r="G5" s="62">
        <v>6833</v>
      </c>
      <c r="H5" s="63">
        <v>6759</v>
      </c>
      <c r="I5" s="62">
        <v>6816</v>
      </c>
      <c r="J5" s="63">
        <v>6744</v>
      </c>
      <c r="K5" s="62">
        <v>6804</v>
      </c>
      <c r="L5" s="81" t="s">
        <v>13</v>
      </c>
    </row>
    <row r="6" spans="1:12" ht="11.25" customHeight="1" x14ac:dyDescent="0.15">
      <c r="A6" s="82" t="s">
        <v>14</v>
      </c>
      <c r="B6" s="36" t="s">
        <v>15</v>
      </c>
      <c r="C6" s="61"/>
      <c r="D6" s="61"/>
      <c r="E6" s="62"/>
      <c r="F6" s="63"/>
      <c r="G6" s="62"/>
      <c r="H6" s="63"/>
      <c r="I6" s="62"/>
      <c r="J6" s="63"/>
      <c r="K6" s="62"/>
      <c r="L6" s="83"/>
    </row>
    <row r="7" spans="1:12" ht="11.25" customHeight="1" x14ac:dyDescent="0.15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83"/>
    </row>
    <row r="8" spans="1:12" ht="19.5" customHeight="1" x14ac:dyDescent="0.15">
      <c r="A8" s="14" t="s">
        <v>17</v>
      </c>
      <c r="B8" s="7" t="s">
        <v>12</v>
      </c>
      <c r="C8" s="64">
        <v>532</v>
      </c>
      <c r="D8" s="64">
        <v>511</v>
      </c>
      <c r="E8" s="65">
        <v>507</v>
      </c>
      <c r="F8" s="66">
        <v>498</v>
      </c>
      <c r="G8" s="65">
        <v>501</v>
      </c>
      <c r="H8" s="66">
        <v>493</v>
      </c>
      <c r="I8" s="65">
        <v>498</v>
      </c>
      <c r="J8" s="66">
        <v>490</v>
      </c>
      <c r="K8" s="65">
        <v>496</v>
      </c>
      <c r="L8" s="83"/>
    </row>
    <row r="9" spans="1:12" ht="29.25" customHeight="1" x14ac:dyDescent="0.15">
      <c r="A9" s="13" t="s">
        <v>18</v>
      </c>
      <c r="B9" s="7" t="s">
        <v>12</v>
      </c>
      <c r="C9" s="64">
        <v>18</v>
      </c>
      <c r="D9" s="64">
        <v>13</v>
      </c>
      <c r="E9" s="65">
        <v>12</v>
      </c>
      <c r="F9" s="66">
        <v>9</v>
      </c>
      <c r="G9" s="65">
        <v>10</v>
      </c>
      <c r="H9" s="66">
        <v>8</v>
      </c>
      <c r="I9" s="65">
        <v>10</v>
      </c>
      <c r="J9" s="66">
        <v>7</v>
      </c>
      <c r="K9" s="65">
        <v>9</v>
      </c>
      <c r="L9" s="83"/>
    </row>
    <row r="10" spans="1:12" ht="11.25" customHeight="1" x14ac:dyDescent="0.15">
      <c r="A10" s="13" t="s">
        <v>19</v>
      </c>
      <c r="B10" s="7" t="s">
        <v>12</v>
      </c>
      <c r="C10" s="64">
        <v>514</v>
      </c>
      <c r="D10" s="64">
        <v>498</v>
      </c>
      <c r="E10" s="65">
        <v>495</v>
      </c>
      <c r="F10" s="66">
        <v>489</v>
      </c>
      <c r="G10" s="65">
        <v>491</v>
      </c>
      <c r="H10" s="66">
        <v>485</v>
      </c>
      <c r="I10" s="65">
        <v>488</v>
      </c>
      <c r="J10" s="66">
        <v>483</v>
      </c>
      <c r="K10" s="65">
        <v>487</v>
      </c>
      <c r="L10" s="83"/>
    </row>
    <row r="11" spans="1:12" ht="11.25" customHeight="1" x14ac:dyDescent="0.15">
      <c r="A11" s="14" t="s">
        <v>20</v>
      </c>
      <c r="B11" s="7" t="s">
        <v>12</v>
      </c>
      <c r="C11" s="64">
        <v>2346</v>
      </c>
      <c r="D11" s="64">
        <v>2173</v>
      </c>
      <c r="E11" s="65">
        <v>1993</v>
      </c>
      <c r="F11" s="66">
        <v>1925</v>
      </c>
      <c r="G11" s="65">
        <v>1949</v>
      </c>
      <c r="H11" s="66">
        <v>1916</v>
      </c>
      <c r="I11" s="65">
        <v>1941</v>
      </c>
      <c r="J11" s="66">
        <v>1910</v>
      </c>
      <c r="K11" s="65">
        <v>1936</v>
      </c>
      <c r="L11" s="83"/>
    </row>
    <row r="12" spans="1:12" ht="11.25" customHeight="1" x14ac:dyDescent="0.15">
      <c r="A12" s="14" t="s">
        <v>21</v>
      </c>
      <c r="B12" s="7" t="s">
        <v>12</v>
      </c>
      <c r="C12" s="64">
        <v>48</v>
      </c>
      <c r="D12" s="64">
        <v>45</v>
      </c>
      <c r="E12" s="65">
        <v>45</v>
      </c>
      <c r="F12" s="66">
        <v>44</v>
      </c>
      <c r="G12" s="65">
        <v>46</v>
      </c>
      <c r="H12" s="66">
        <v>44</v>
      </c>
      <c r="I12" s="65">
        <v>46</v>
      </c>
      <c r="J12" s="66">
        <v>44</v>
      </c>
      <c r="K12" s="65">
        <v>46</v>
      </c>
      <c r="L12" s="83"/>
    </row>
    <row r="13" spans="1:12" ht="11.25" customHeight="1" x14ac:dyDescent="0.15">
      <c r="A13" s="14" t="s">
        <v>22</v>
      </c>
      <c r="B13" s="7" t="s">
        <v>12</v>
      </c>
      <c r="C13" s="64">
        <v>1950</v>
      </c>
      <c r="D13" s="64">
        <v>1799</v>
      </c>
      <c r="E13" s="65">
        <v>1617</v>
      </c>
      <c r="F13" s="66">
        <v>1552</v>
      </c>
      <c r="G13" s="65">
        <v>1571</v>
      </c>
      <c r="H13" s="66">
        <v>1543</v>
      </c>
      <c r="I13" s="65">
        <v>1563</v>
      </c>
      <c r="J13" s="66">
        <v>1537</v>
      </c>
      <c r="K13" s="65">
        <v>1558</v>
      </c>
      <c r="L13" s="83"/>
    </row>
    <row r="14" spans="1:12" ht="19.5" customHeight="1" x14ac:dyDescent="0.15">
      <c r="A14" s="14" t="s">
        <v>23</v>
      </c>
      <c r="B14" s="7" t="s">
        <v>12</v>
      </c>
      <c r="C14" s="64">
        <v>274</v>
      </c>
      <c r="D14" s="64">
        <v>257</v>
      </c>
      <c r="E14" s="65">
        <v>259</v>
      </c>
      <c r="F14" s="66">
        <v>257</v>
      </c>
      <c r="G14" s="65">
        <v>258</v>
      </c>
      <c r="H14" s="66">
        <v>257</v>
      </c>
      <c r="I14" s="65">
        <v>258</v>
      </c>
      <c r="J14" s="66">
        <v>257</v>
      </c>
      <c r="K14" s="65">
        <v>258</v>
      </c>
      <c r="L14" s="83"/>
    </row>
    <row r="15" spans="1:12" ht="29.25" customHeight="1" x14ac:dyDescent="0.15">
      <c r="A15" s="14" t="s">
        <v>24</v>
      </c>
      <c r="B15" s="7" t="s">
        <v>12</v>
      </c>
      <c r="C15" s="64">
        <v>74</v>
      </c>
      <c r="D15" s="64">
        <v>72</v>
      </c>
      <c r="E15" s="65">
        <v>72</v>
      </c>
      <c r="F15" s="66">
        <v>72</v>
      </c>
      <c r="G15" s="65">
        <v>74</v>
      </c>
      <c r="H15" s="66">
        <v>72</v>
      </c>
      <c r="I15" s="65">
        <v>74</v>
      </c>
      <c r="J15" s="66">
        <v>72</v>
      </c>
      <c r="K15" s="65">
        <v>74</v>
      </c>
      <c r="L15" s="83"/>
    </row>
    <row r="16" spans="1:12" ht="11.25" customHeight="1" x14ac:dyDescent="0.15">
      <c r="A16" s="14" t="s">
        <v>25</v>
      </c>
      <c r="B16" s="7" t="s">
        <v>12</v>
      </c>
      <c r="C16" s="64">
        <v>0</v>
      </c>
      <c r="D16" s="64">
        <v>0</v>
      </c>
      <c r="E16" s="65">
        <v>0</v>
      </c>
      <c r="F16" s="66">
        <v>0</v>
      </c>
      <c r="G16" s="65">
        <v>0</v>
      </c>
      <c r="H16" s="66">
        <v>0</v>
      </c>
      <c r="I16" s="65">
        <v>0</v>
      </c>
      <c r="J16" s="66">
        <v>0</v>
      </c>
      <c r="K16" s="65">
        <v>0</v>
      </c>
      <c r="L16" s="83"/>
    </row>
    <row r="17" spans="1:12" ht="19.5" customHeight="1" x14ac:dyDescent="0.15">
      <c r="A17" s="14" t="s">
        <v>26</v>
      </c>
      <c r="B17" s="7" t="s">
        <v>12</v>
      </c>
      <c r="C17" s="64">
        <v>1305</v>
      </c>
      <c r="D17" s="64">
        <v>1302</v>
      </c>
      <c r="E17" s="65">
        <v>1303</v>
      </c>
      <c r="F17" s="66">
        <v>1303</v>
      </c>
      <c r="G17" s="65">
        <v>1304</v>
      </c>
      <c r="H17" s="66">
        <v>1297</v>
      </c>
      <c r="I17" s="65">
        <v>1299</v>
      </c>
      <c r="J17" s="66">
        <v>1292</v>
      </c>
      <c r="K17" s="65">
        <v>1295</v>
      </c>
      <c r="L17" s="83"/>
    </row>
    <row r="18" spans="1:12" ht="11.25" customHeight="1" x14ac:dyDescent="0.15">
      <c r="A18" s="14" t="s">
        <v>27</v>
      </c>
      <c r="B18" s="7" t="s">
        <v>12</v>
      </c>
      <c r="C18" s="64">
        <v>178</v>
      </c>
      <c r="D18" s="64">
        <v>163</v>
      </c>
      <c r="E18" s="65">
        <v>165</v>
      </c>
      <c r="F18" s="66">
        <v>163</v>
      </c>
      <c r="G18" s="65">
        <v>164</v>
      </c>
      <c r="H18" s="66">
        <v>161</v>
      </c>
      <c r="I18" s="65">
        <v>163</v>
      </c>
      <c r="J18" s="66">
        <v>162</v>
      </c>
      <c r="K18" s="65">
        <v>164</v>
      </c>
      <c r="L18" s="83"/>
    </row>
    <row r="19" spans="1:12" ht="19.5" customHeight="1" x14ac:dyDescent="0.15">
      <c r="A19" s="14" t="s">
        <v>28</v>
      </c>
      <c r="B19" s="7" t="s">
        <v>12</v>
      </c>
      <c r="C19" s="64">
        <v>181</v>
      </c>
      <c r="D19" s="64">
        <v>148</v>
      </c>
      <c r="E19" s="65">
        <v>155</v>
      </c>
      <c r="F19" s="66">
        <v>152</v>
      </c>
      <c r="G19" s="65">
        <v>154</v>
      </c>
      <c r="H19" s="66">
        <v>151</v>
      </c>
      <c r="I19" s="65">
        <v>154</v>
      </c>
      <c r="J19" s="66">
        <v>152</v>
      </c>
      <c r="K19" s="65">
        <v>155</v>
      </c>
      <c r="L19" s="83"/>
    </row>
    <row r="20" spans="1:12" ht="19.5" customHeight="1" x14ac:dyDescent="0.15">
      <c r="A20" s="14" t="s">
        <v>29</v>
      </c>
      <c r="B20" s="7" t="s">
        <v>12</v>
      </c>
      <c r="C20" s="64">
        <v>54</v>
      </c>
      <c r="D20" s="64">
        <v>27</v>
      </c>
      <c r="E20" s="65">
        <v>29</v>
      </c>
      <c r="F20" s="66">
        <v>27</v>
      </c>
      <c r="G20" s="65">
        <v>29</v>
      </c>
      <c r="H20" s="66">
        <v>27</v>
      </c>
      <c r="I20" s="65">
        <v>29</v>
      </c>
      <c r="J20" s="66">
        <v>27</v>
      </c>
      <c r="K20" s="65">
        <v>29</v>
      </c>
      <c r="L20" s="83"/>
    </row>
    <row r="21" spans="1:12" ht="11.25" customHeight="1" x14ac:dyDescent="0.15">
      <c r="A21" s="14" t="s">
        <v>30</v>
      </c>
      <c r="B21" s="7" t="s">
        <v>12</v>
      </c>
      <c r="C21" s="64">
        <v>24</v>
      </c>
      <c r="D21" s="64">
        <v>24</v>
      </c>
      <c r="E21" s="65">
        <v>24</v>
      </c>
      <c r="F21" s="66">
        <v>24</v>
      </c>
      <c r="G21" s="65">
        <v>24</v>
      </c>
      <c r="H21" s="66">
        <v>24</v>
      </c>
      <c r="I21" s="65">
        <v>24</v>
      </c>
      <c r="J21" s="66">
        <v>24</v>
      </c>
      <c r="K21" s="65">
        <v>24</v>
      </c>
      <c r="L21" s="83"/>
    </row>
    <row r="22" spans="1:12" ht="19.5" customHeight="1" x14ac:dyDescent="0.15">
      <c r="A22" s="14" t="s">
        <v>31</v>
      </c>
      <c r="B22" s="7" t="s">
        <v>12</v>
      </c>
      <c r="C22" s="64">
        <v>0</v>
      </c>
      <c r="D22" s="64">
        <v>0</v>
      </c>
      <c r="E22" s="65">
        <v>0</v>
      </c>
      <c r="F22" s="66">
        <v>0</v>
      </c>
      <c r="G22" s="65">
        <v>0</v>
      </c>
      <c r="H22" s="66">
        <v>0</v>
      </c>
      <c r="I22" s="65">
        <v>0</v>
      </c>
      <c r="J22" s="66">
        <v>0</v>
      </c>
      <c r="K22" s="65">
        <v>0</v>
      </c>
      <c r="L22" s="83"/>
    </row>
    <row r="23" spans="1:12" ht="19.5" customHeight="1" x14ac:dyDescent="0.15">
      <c r="A23" s="14" t="s">
        <v>32</v>
      </c>
      <c r="B23" s="7" t="s">
        <v>12</v>
      </c>
      <c r="C23" s="64">
        <v>8</v>
      </c>
      <c r="D23" s="64">
        <v>8</v>
      </c>
      <c r="E23" s="65">
        <v>8</v>
      </c>
      <c r="F23" s="66">
        <v>8</v>
      </c>
      <c r="G23" s="65">
        <v>8</v>
      </c>
      <c r="H23" s="66">
        <v>8</v>
      </c>
      <c r="I23" s="65">
        <v>8</v>
      </c>
      <c r="J23" s="66">
        <v>8</v>
      </c>
      <c r="K23" s="65">
        <v>8</v>
      </c>
      <c r="L23" s="83"/>
    </row>
    <row r="24" spans="1:12" ht="19.5" customHeight="1" x14ac:dyDescent="0.15">
      <c r="A24" s="14" t="s">
        <v>33</v>
      </c>
      <c r="B24" s="7" t="s">
        <v>12</v>
      </c>
      <c r="C24" s="64">
        <v>22</v>
      </c>
      <c r="D24" s="64">
        <v>23</v>
      </c>
      <c r="E24" s="65">
        <v>23</v>
      </c>
      <c r="F24" s="66">
        <v>23</v>
      </c>
      <c r="G24" s="65">
        <v>24</v>
      </c>
      <c r="H24" s="66">
        <v>23</v>
      </c>
      <c r="I24" s="65">
        <v>24</v>
      </c>
      <c r="J24" s="66">
        <v>23</v>
      </c>
      <c r="K24" s="65">
        <v>24</v>
      </c>
      <c r="L24" s="83"/>
    </row>
    <row r="25" spans="1:12" ht="29.25" customHeight="1" x14ac:dyDescent="0.15">
      <c r="A25" s="14" t="s">
        <v>34</v>
      </c>
      <c r="B25" s="7" t="s">
        <v>12</v>
      </c>
      <c r="C25" s="64">
        <v>1687</v>
      </c>
      <c r="D25" s="64">
        <v>1538</v>
      </c>
      <c r="E25" s="65">
        <v>1301</v>
      </c>
      <c r="F25" s="66">
        <v>1290</v>
      </c>
      <c r="G25" s="65">
        <v>1294</v>
      </c>
      <c r="H25" s="66">
        <v>1288</v>
      </c>
      <c r="I25" s="65">
        <v>1293</v>
      </c>
      <c r="J25" s="66">
        <v>1286</v>
      </c>
      <c r="K25" s="65">
        <v>1291</v>
      </c>
      <c r="L25" s="83"/>
    </row>
    <row r="26" spans="1:12" ht="11.25" customHeight="1" x14ac:dyDescent="0.15">
      <c r="A26" s="14" t="s">
        <v>35</v>
      </c>
      <c r="B26" s="7" t="s">
        <v>12</v>
      </c>
      <c r="C26" s="64">
        <v>794</v>
      </c>
      <c r="D26" s="64">
        <v>756</v>
      </c>
      <c r="E26" s="65">
        <v>769</v>
      </c>
      <c r="F26" s="66">
        <v>769</v>
      </c>
      <c r="G26" s="65">
        <v>771</v>
      </c>
      <c r="H26" s="66">
        <v>769</v>
      </c>
      <c r="I26" s="65">
        <v>771</v>
      </c>
      <c r="J26" s="66">
        <v>769</v>
      </c>
      <c r="K26" s="65">
        <v>771</v>
      </c>
      <c r="L26" s="83"/>
    </row>
    <row r="27" spans="1:12" ht="19.5" customHeight="1" x14ac:dyDescent="0.15">
      <c r="A27" s="14" t="s">
        <v>36</v>
      </c>
      <c r="B27" s="7" t="s">
        <v>12</v>
      </c>
      <c r="C27" s="64">
        <v>489</v>
      </c>
      <c r="D27" s="64">
        <v>493</v>
      </c>
      <c r="E27" s="65">
        <v>493</v>
      </c>
      <c r="F27" s="66">
        <v>493</v>
      </c>
      <c r="G27" s="65">
        <v>494</v>
      </c>
      <c r="H27" s="66">
        <v>493</v>
      </c>
      <c r="I27" s="65">
        <v>494</v>
      </c>
      <c r="J27" s="66">
        <v>493</v>
      </c>
      <c r="K27" s="65">
        <v>494</v>
      </c>
      <c r="L27" s="83"/>
    </row>
    <row r="28" spans="1:12" ht="19.5" customHeight="1" x14ac:dyDescent="0.15">
      <c r="A28" s="14" t="s">
        <v>37</v>
      </c>
      <c r="B28" s="7" t="s">
        <v>12</v>
      </c>
      <c r="C28" s="64">
        <v>111</v>
      </c>
      <c r="D28" s="64">
        <v>100</v>
      </c>
      <c r="E28" s="65">
        <v>101</v>
      </c>
      <c r="F28" s="66">
        <v>99</v>
      </c>
      <c r="G28" s="65">
        <v>101</v>
      </c>
      <c r="H28" s="66">
        <v>99</v>
      </c>
      <c r="I28" s="65">
        <v>101</v>
      </c>
      <c r="J28" s="66">
        <v>99</v>
      </c>
      <c r="K28" s="65">
        <v>101</v>
      </c>
      <c r="L28" s="83"/>
    </row>
    <row r="29" spans="1:12" ht="11.25" customHeight="1" x14ac:dyDescent="0.15">
      <c r="A29" s="15" t="s">
        <v>38</v>
      </c>
      <c r="B29" s="11" t="s">
        <v>12</v>
      </c>
      <c r="C29" s="67">
        <v>18</v>
      </c>
      <c r="D29" s="67">
        <v>16</v>
      </c>
      <c r="E29" s="68">
        <v>10</v>
      </c>
      <c r="F29" s="69">
        <v>14</v>
      </c>
      <c r="G29" s="68">
        <v>16</v>
      </c>
      <c r="H29" s="69">
        <v>10</v>
      </c>
      <c r="I29" s="68">
        <v>17</v>
      </c>
      <c r="J29" s="69">
        <v>9</v>
      </c>
      <c r="K29" s="68">
        <v>16</v>
      </c>
      <c r="L29" s="84"/>
    </row>
    <row r="30" spans="1:12" s="1" customFormat="1" ht="11.25" customHeight="1" x14ac:dyDescent="0.15">
      <c r="A30" s="12" t="s">
        <v>39</v>
      </c>
      <c r="B30" s="16" t="s">
        <v>40</v>
      </c>
      <c r="C30" s="23">
        <f t="shared" ref="C30:K30" si="0">SUM(C33,C36,C41,C42,C43,C44,C45,C46,C47,C48,C49,C50,C51,C52,C53,C54)</f>
        <v>2537362.9</v>
      </c>
      <c r="D30" s="24">
        <f t="shared" si="0"/>
        <v>2816923</v>
      </c>
      <c r="E30" s="25">
        <f t="shared" si="0"/>
        <v>3116048</v>
      </c>
      <c r="F30" s="23">
        <f t="shared" si="0"/>
        <v>3330980</v>
      </c>
      <c r="G30" s="25">
        <f t="shared" si="0"/>
        <v>3376962</v>
      </c>
      <c r="H30" s="23">
        <f t="shared" si="0"/>
        <v>3533900.8</v>
      </c>
      <c r="I30" s="25">
        <f t="shared" si="0"/>
        <v>3605870.2</v>
      </c>
      <c r="J30" s="23">
        <f t="shared" si="0"/>
        <v>3742235.5</v>
      </c>
      <c r="K30" s="25">
        <f t="shared" si="0"/>
        <v>3835593</v>
      </c>
      <c r="L30" s="85"/>
    </row>
    <row r="31" spans="1:12" s="1" customFormat="1" ht="11.25" customHeight="1" x14ac:dyDescent="0.15">
      <c r="A31" s="82" t="s">
        <v>41</v>
      </c>
      <c r="B31" s="36" t="s">
        <v>15</v>
      </c>
      <c r="C31" s="70">
        <v>103.4</v>
      </c>
      <c r="D31" s="38">
        <f t="shared" ref="D31:F121" si="1">IF((ISERROR(D30/C30)),0,(D30/C30)*100)</f>
        <v>111.01774208174953</v>
      </c>
      <c r="E31" s="39">
        <f t="shared" si="1"/>
        <v>110.61885610646793</v>
      </c>
      <c r="F31" s="37">
        <f t="shared" si="1"/>
        <v>106.8975830924299</v>
      </c>
      <c r="G31" s="39">
        <f t="shared" ref="G31:K121" si="2">IF((ISERROR(G30/E30)),0,(G30/E30)*100)</f>
        <v>108.37323430191061</v>
      </c>
      <c r="H31" s="37">
        <f t="shared" si="2"/>
        <v>106.09192489897868</v>
      </c>
      <c r="I31" s="39">
        <f t="shared" si="2"/>
        <v>106.77852460288271</v>
      </c>
      <c r="J31" s="37">
        <f t="shared" si="2"/>
        <v>105.89531828397674</v>
      </c>
      <c r="K31" s="39">
        <f t="shared" si="2"/>
        <v>106.37080059065909</v>
      </c>
      <c r="L31" s="86"/>
    </row>
    <row r="32" spans="1:12" ht="11.25" customHeight="1" x14ac:dyDescent="0.15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83"/>
    </row>
    <row r="33" spans="1:12" ht="19.5" customHeight="1" x14ac:dyDescent="0.15">
      <c r="A33" s="14" t="s">
        <v>17</v>
      </c>
      <c r="B33" s="7" t="s">
        <v>40</v>
      </c>
      <c r="C33" s="70">
        <v>113940</v>
      </c>
      <c r="D33" s="71">
        <v>143790</v>
      </c>
      <c r="E33" s="72">
        <v>166934</v>
      </c>
      <c r="F33" s="70">
        <v>177281</v>
      </c>
      <c r="G33" s="72">
        <v>179921</v>
      </c>
      <c r="H33" s="70">
        <v>186097</v>
      </c>
      <c r="I33" s="72">
        <v>191358</v>
      </c>
      <c r="J33" s="70">
        <v>196319</v>
      </c>
      <c r="K33" s="72">
        <v>200093</v>
      </c>
      <c r="L33" s="83"/>
    </row>
    <row r="34" spans="1:12" ht="29.25" customHeight="1" x14ac:dyDescent="0.15">
      <c r="A34" s="13" t="s">
        <v>18</v>
      </c>
      <c r="B34" s="7" t="s">
        <v>40</v>
      </c>
      <c r="C34" s="73">
        <v>3572</v>
      </c>
      <c r="D34" s="74">
        <v>3354</v>
      </c>
      <c r="E34" s="75">
        <v>3196</v>
      </c>
      <c r="F34" s="73">
        <v>2588</v>
      </c>
      <c r="G34" s="75">
        <v>2889</v>
      </c>
      <c r="H34" s="73">
        <v>2438</v>
      </c>
      <c r="I34" s="75">
        <v>3091</v>
      </c>
      <c r="J34" s="73">
        <v>2261</v>
      </c>
      <c r="K34" s="75">
        <v>2966</v>
      </c>
      <c r="L34" s="83"/>
    </row>
    <row r="35" spans="1:12" ht="11.25" customHeight="1" x14ac:dyDescent="0.15">
      <c r="A35" s="13" t="s">
        <v>19</v>
      </c>
      <c r="B35" s="7" t="s">
        <v>40</v>
      </c>
      <c r="C35" s="73">
        <v>110368</v>
      </c>
      <c r="D35" s="74">
        <v>140436</v>
      </c>
      <c r="E35" s="75">
        <v>163738</v>
      </c>
      <c r="F35" s="73">
        <v>174693</v>
      </c>
      <c r="G35" s="75">
        <v>177032</v>
      </c>
      <c r="H35" s="73">
        <v>183659</v>
      </c>
      <c r="I35" s="75">
        <v>188267</v>
      </c>
      <c r="J35" s="73">
        <v>194058</v>
      </c>
      <c r="K35" s="75">
        <v>200093</v>
      </c>
      <c r="L35" s="83"/>
    </row>
    <row r="36" spans="1:12" ht="11.25" customHeight="1" x14ac:dyDescent="0.15">
      <c r="A36" s="14" t="s">
        <v>20</v>
      </c>
      <c r="B36" s="7" t="s">
        <v>40</v>
      </c>
      <c r="C36" s="20">
        <f t="shared" ref="C36:K36" si="3">SUM(C37,C38,C39,C40)</f>
        <v>659703</v>
      </c>
      <c r="D36" s="21">
        <f t="shared" si="3"/>
        <v>752655</v>
      </c>
      <c r="E36" s="22">
        <f t="shared" si="3"/>
        <v>841708</v>
      </c>
      <c r="F36" s="20">
        <f>F37+F38+F39+F40</f>
        <v>883735</v>
      </c>
      <c r="G36" s="22">
        <f t="shared" si="3"/>
        <v>903910</v>
      </c>
      <c r="H36" s="20">
        <f t="shared" si="3"/>
        <v>937628</v>
      </c>
      <c r="I36" s="22">
        <f t="shared" si="3"/>
        <v>966434</v>
      </c>
      <c r="J36" s="20">
        <f t="shared" si="3"/>
        <v>992168.5</v>
      </c>
      <c r="K36" s="22">
        <f t="shared" si="3"/>
        <v>1029148</v>
      </c>
      <c r="L36" s="83"/>
    </row>
    <row r="37" spans="1:12" ht="11.25" customHeight="1" x14ac:dyDescent="0.15">
      <c r="A37" s="14" t="s">
        <v>21</v>
      </c>
      <c r="B37" s="7" t="s">
        <v>40</v>
      </c>
      <c r="C37" s="70">
        <v>13342</v>
      </c>
      <c r="D37" s="71">
        <v>13608</v>
      </c>
      <c r="E37" s="72">
        <v>15948</v>
      </c>
      <c r="F37" s="70">
        <v>16841</v>
      </c>
      <c r="G37" s="72">
        <v>17814</v>
      </c>
      <c r="H37" s="70">
        <v>19097</v>
      </c>
      <c r="I37" s="72">
        <v>19114</v>
      </c>
      <c r="J37" s="70">
        <v>19011</v>
      </c>
      <c r="K37" s="72">
        <v>20355</v>
      </c>
      <c r="L37" s="83"/>
    </row>
    <row r="38" spans="1:12" ht="11.25" customHeight="1" x14ac:dyDescent="0.15">
      <c r="A38" s="14" t="s">
        <v>22</v>
      </c>
      <c r="B38" s="7" t="s">
        <v>40</v>
      </c>
      <c r="C38" s="70">
        <v>529784</v>
      </c>
      <c r="D38" s="71">
        <v>604830</v>
      </c>
      <c r="E38" s="72">
        <v>665485</v>
      </c>
      <c r="F38" s="70">
        <v>694943</v>
      </c>
      <c r="G38" s="72">
        <v>711400</v>
      </c>
      <c r="H38" s="70">
        <v>735822</v>
      </c>
      <c r="I38" s="72">
        <v>760098</v>
      </c>
      <c r="J38" s="70">
        <v>779137</v>
      </c>
      <c r="K38" s="72">
        <v>809188</v>
      </c>
      <c r="L38" s="83"/>
    </row>
    <row r="39" spans="1:12" ht="19.5" customHeight="1" x14ac:dyDescent="0.15">
      <c r="A39" s="14" t="s">
        <v>23</v>
      </c>
      <c r="B39" s="7" t="s">
        <v>40</v>
      </c>
      <c r="C39" s="70">
        <v>97737</v>
      </c>
      <c r="D39" s="71">
        <v>114786</v>
      </c>
      <c r="E39" s="72">
        <v>137375</v>
      </c>
      <c r="F39" s="70">
        <v>147219</v>
      </c>
      <c r="G39" s="72">
        <v>149160</v>
      </c>
      <c r="H39" s="70">
        <v>156493</v>
      </c>
      <c r="I39" s="72">
        <v>159899</v>
      </c>
      <c r="J39" s="70">
        <v>166195</v>
      </c>
      <c r="K39" s="72">
        <v>170452</v>
      </c>
      <c r="L39" s="83"/>
    </row>
    <row r="40" spans="1:12" ht="29.25" customHeight="1" x14ac:dyDescent="0.15">
      <c r="A40" s="14" t="s">
        <v>42</v>
      </c>
      <c r="B40" s="7" t="s">
        <v>40</v>
      </c>
      <c r="C40" s="70">
        <v>18840</v>
      </c>
      <c r="D40" s="71">
        <v>19431</v>
      </c>
      <c r="E40" s="72">
        <v>22900</v>
      </c>
      <c r="F40" s="70">
        <v>24732</v>
      </c>
      <c r="G40" s="72">
        <v>25536</v>
      </c>
      <c r="H40" s="70">
        <v>26216</v>
      </c>
      <c r="I40" s="72">
        <v>27323</v>
      </c>
      <c r="J40" s="70">
        <v>27825.5</v>
      </c>
      <c r="K40" s="72">
        <v>29153</v>
      </c>
      <c r="L40" s="83"/>
    </row>
    <row r="41" spans="1:12" ht="11.25" customHeight="1" x14ac:dyDescent="0.15">
      <c r="A41" s="14" t="s">
        <v>25</v>
      </c>
      <c r="B41" s="7" t="s">
        <v>40</v>
      </c>
      <c r="C41" s="70"/>
      <c r="D41" s="71"/>
      <c r="E41" s="72"/>
      <c r="F41" s="70"/>
      <c r="G41" s="72"/>
      <c r="H41" s="70"/>
      <c r="I41" s="72"/>
      <c r="J41" s="70"/>
      <c r="K41" s="72"/>
      <c r="L41" s="83"/>
    </row>
    <row r="42" spans="1:12" ht="19.5" customHeight="1" x14ac:dyDescent="0.15">
      <c r="A42" s="14" t="s">
        <v>26</v>
      </c>
      <c r="B42" s="7" t="s">
        <v>40</v>
      </c>
      <c r="C42" s="76">
        <v>280314</v>
      </c>
      <c r="D42" s="71">
        <v>333840</v>
      </c>
      <c r="E42" s="72">
        <v>375215</v>
      </c>
      <c r="F42" s="70">
        <v>402684</v>
      </c>
      <c r="G42" s="72">
        <v>406500</v>
      </c>
      <c r="H42" s="70">
        <v>426883</v>
      </c>
      <c r="I42" s="72">
        <v>432853</v>
      </c>
      <c r="J42" s="70">
        <v>451602</v>
      </c>
      <c r="K42" s="72">
        <v>460426</v>
      </c>
      <c r="L42" s="83"/>
    </row>
    <row r="43" spans="1:12" ht="11.25" customHeight="1" x14ac:dyDescent="0.15">
      <c r="A43" s="14" t="s">
        <v>27</v>
      </c>
      <c r="B43" s="7" t="s">
        <v>40</v>
      </c>
      <c r="C43" s="70">
        <v>55958</v>
      </c>
      <c r="D43" s="71">
        <v>66777</v>
      </c>
      <c r="E43" s="72">
        <v>79195</v>
      </c>
      <c r="F43" s="70">
        <v>84885</v>
      </c>
      <c r="G43" s="72">
        <v>85800</v>
      </c>
      <c r="H43" s="70">
        <v>89293</v>
      </c>
      <c r="I43" s="72">
        <v>91246.2</v>
      </c>
      <c r="J43" s="70">
        <v>95418</v>
      </c>
      <c r="K43" s="72">
        <v>97865</v>
      </c>
      <c r="L43" s="83"/>
    </row>
    <row r="44" spans="1:12" ht="19.5" customHeight="1" x14ac:dyDescent="0.15">
      <c r="A44" s="14" t="s">
        <v>28</v>
      </c>
      <c r="B44" s="7" t="s">
        <v>40</v>
      </c>
      <c r="C44" s="70">
        <v>37596</v>
      </c>
      <c r="D44" s="71">
        <v>33418</v>
      </c>
      <c r="E44" s="72">
        <v>42022</v>
      </c>
      <c r="F44" s="70">
        <v>44093</v>
      </c>
      <c r="G44" s="72">
        <v>44882</v>
      </c>
      <c r="H44" s="70">
        <v>46650</v>
      </c>
      <c r="I44" s="72">
        <v>48023</v>
      </c>
      <c r="J44" s="70">
        <v>49823</v>
      </c>
      <c r="K44" s="72">
        <v>51476</v>
      </c>
      <c r="L44" s="83"/>
    </row>
    <row r="45" spans="1:12" ht="19.5" customHeight="1" x14ac:dyDescent="0.15">
      <c r="A45" s="14" t="s">
        <v>29</v>
      </c>
      <c r="B45" s="7" t="s">
        <v>40</v>
      </c>
      <c r="C45" s="70">
        <v>17626</v>
      </c>
      <c r="D45" s="71">
        <v>14061</v>
      </c>
      <c r="E45" s="72">
        <v>17700</v>
      </c>
      <c r="F45" s="70">
        <v>17797</v>
      </c>
      <c r="G45" s="72">
        <v>19204</v>
      </c>
      <c r="H45" s="70">
        <v>18954</v>
      </c>
      <c r="I45" s="72">
        <v>20586</v>
      </c>
      <c r="J45" s="70">
        <v>20091</v>
      </c>
      <c r="K45" s="72">
        <v>21924</v>
      </c>
      <c r="L45" s="83"/>
    </row>
    <row r="46" spans="1:12" ht="11.25" customHeight="1" x14ac:dyDescent="0.15">
      <c r="A46" s="14" t="s">
        <v>30</v>
      </c>
      <c r="B46" s="7" t="s">
        <v>40</v>
      </c>
      <c r="C46" s="70">
        <v>10694</v>
      </c>
      <c r="D46" s="71">
        <v>12889</v>
      </c>
      <c r="E46" s="72">
        <v>15300</v>
      </c>
      <c r="F46" s="70">
        <v>16554</v>
      </c>
      <c r="G46" s="72">
        <v>16677</v>
      </c>
      <c r="H46" s="70">
        <v>17547</v>
      </c>
      <c r="I46" s="72">
        <v>17844</v>
      </c>
      <c r="J46" s="70">
        <v>18600</v>
      </c>
      <c r="K46" s="72">
        <v>19003</v>
      </c>
      <c r="L46" s="83"/>
    </row>
    <row r="47" spans="1:12" ht="19.5" customHeight="1" x14ac:dyDescent="0.15">
      <c r="A47" s="14" t="s">
        <v>31</v>
      </c>
      <c r="B47" s="7" t="s">
        <v>40</v>
      </c>
      <c r="C47" s="70"/>
      <c r="D47" s="71"/>
      <c r="E47" s="72"/>
      <c r="F47" s="70"/>
      <c r="G47" s="72"/>
      <c r="H47" s="70"/>
      <c r="I47" s="72"/>
      <c r="J47" s="70"/>
      <c r="K47" s="72"/>
      <c r="L47" s="83"/>
    </row>
    <row r="48" spans="1:12" ht="19.5" customHeight="1" x14ac:dyDescent="0.15">
      <c r="A48" s="14" t="s">
        <v>32</v>
      </c>
      <c r="B48" s="7" t="s">
        <v>40</v>
      </c>
      <c r="C48" s="70">
        <v>2857</v>
      </c>
      <c r="D48" s="71">
        <v>4517</v>
      </c>
      <c r="E48" s="72">
        <v>5340</v>
      </c>
      <c r="F48" s="70">
        <v>5740</v>
      </c>
      <c r="G48" s="72">
        <v>5767</v>
      </c>
      <c r="H48" s="70">
        <v>6084</v>
      </c>
      <c r="I48" s="72">
        <v>6142</v>
      </c>
      <c r="J48" s="70">
        <v>6449</v>
      </c>
      <c r="K48" s="72">
        <v>6541</v>
      </c>
      <c r="L48" s="83"/>
    </row>
    <row r="49" spans="1:12" ht="19.5" customHeight="1" x14ac:dyDescent="0.15">
      <c r="A49" s="14" t="s">
        <v>33</v>
      </c>
      <c r="B49" s="7" t="s">
        <v>40</v>
      </c>
      <c r="C49" s="70">
        <v>7463</v>
      </c>
      <c r="D49" s="71">
        <v>7453</v>
      </c>
      <c r="E49" s="72">
        <v>8731</v>
      </c>
      <c r="F49" s="70">
        <v>9429</v>
      </c>
      <c r="G49" s="72">
        <v>9885</v>
      </c>
      <c r="H49" s="70">
        <v>10042</v>
      </c>
      <c r="I49" s="72">
        <v>10576</v>
      </c>
      <c r="J49" s="70">
        <v>10664</v>
      </c>
      <c r="K49" s="72">
        <v>11284</v>
      </c>
      <c r="L49" s="83"/>
    </row>
    <row r="50" spans="1:12" ht="29.25" customHeight="1" x14ac:dyDescent="0.15">
      <c r="A50" s="14" t="s">
        <v>34</v>
      </c>
      <c r="B50" s="7" t="s">
        <v>40</v>
      </c>
      <c r="C50" s="70">
        <v>858123.4</v>
      </c>
      <c r="D50" s="71">
        <v>904270</v>
      </c>
      <c r="E50" s="72">
        <v>912950</v>
      </c>
      <c r="F50" s="70">
        <v>982398</v>
      </c>
      <c r="G50" s="72">
        <v>992057</v>
      </c>
      <c r="H50" s="70">
        <v>1043586</v>
      </c>
      <c r="I50" s="72">
        <v>1058559</v>
      </c>
      <c r="J50" s="70">
        <v>1104483</v>
      </c>
      <c r="K50" s="72">
        <v>1125621</v>
      </c>
      <c r="L50" s="83"/>
    </row>
    <row r="51" spans="1:12" ht="11.25" customHeight="1" x14ac:dyDescent="0.15">
      <c r="A51" s="14" t="s">
        <v>35</v>
      </c>
      <c r="B51" s="7" t="s">
        <v>40</v>
      </c>
      <c r="C51" s="70">
        <v>264095.40000000002</v>
      </c>
      <c r="D51" s="71">
        <v>282611</v>
      </c>
      <c r="E51" s="72">
        <v>340168</v>
      </c>
      <c r="F51" s="70">
        <v>367381</v>
      </c>
      <c r="G51" s="72">
        <v>370042</v>
      </c>
      <c r="H51" s="70">
        <v>391261</v>
      </c>
      <c r="I51" s="72">
        <v>395800</v>
      </c>
      <c r="J51" s="70">
        <v>415518</v>
      </c>
      <c r="K51" s="72">
        <v>422317</v>
      </c>
      <c r="L51" s="83"/>
    </row>
    <row r="52" spans="1:12" ht="19.5" customHeight="1" x14ac:dyDescent="0.15">
      <c r="A52" s="14" t="s">
        <v>36</v>
      </c>
      <c r="B52" s="7" t="s">
        <v>40</v>
      </c>
      <c r="C52" s="70">
        <v>187965.6</v>
      </c>
      <c r="D52" s="71">
        <v>216200</v>
      </c>
      <c r="E52" s="72">
        <v>259758</v>
      </c>
      <c r="F52" s="70">
        <v>283131</v>
      </c>
      <c r="G52" s="72">
        <v>284491</v>
      </c>
      <c r="H52" s="70">
        <v>301778</v>
      </c>
      <c r="I52" s="72">
        <v>304200</v>
      </c>
      <c r="J52" s="70">
        <v>319884</v>
      </c>
      <c r="K52" s="72">
        <v>323973</v>
      </c>
      <c r="L52" s="83"/>
    </row>
    <row r="53" spans="1:12" ht="19.5" customHeight="1" x14ac:dyDescent="0.15">
      <c r="A53" s="14" t="s">
        <v>37</v>
      </c>
      <c r="B53" s="7" t="s">
        <v>40</v>
      </c>
      <c r="C53" s="70">
        <v>36645.5</v>
      </c>
      <c r="D53" s="71">
        <v>40235</v>
      </c>
      <c r="E53" s="72">
        <v>48020</v>
      </c>
      <c r="F53" s="70">
        <v>51305</v>
      </c>
      <c r="G53" s="72">
        <v>52582</v>
      </c>
      <c r="H53" s="70">
        <v>54640</v>
      </c>
      <c r="I53" s="72">
        <v>56315</v>
      </c>
      <c r="J53" s="70">
        <v>57918</v>
      </c>
      <c r="K53" s="72">
        <v>59975</v>
      </c>
      <c r="L53" s="83"/>
    </row>
    <row r="54" spans="1:12" ht="11.25" customHeight="1" x14ac:dyDescent="0.15">
      <c r="A54" s="15" t="s">
        <v>38</v>
      </c>
      <c r="B54" s="11" t="s">
        <v>40</v>
      </c>
      <c r="C54" s="77">
        <v>4382</v>
      </c>
      <c r="D54" s="78">
        <v>4207</v>
      </c>
      <c r="E54" s="79">
        <v>3007</v>
      </c>
      <c r="F54" s="77">
        <v>4567</v>
      </c>
      <c r="G54" s="79">
        <v>5244</v>
      </c>
      <c r="H54" s="77">
        <v>3457.8</v>
      </c>
      <c r="I54" s="79">
        <v>5934</v>
      </c>
      <c r="J54" s="77">
        <v>3298</v>
      </c>
      <c r="K54" s="79">
        <v>5947</v>
      </c>
      <c r="L54" s="84"/>
    </row>
    <row r="55" spans="1:12" ht="27" customHeight="1" x14ac:dyDescent="0.15">
      <c r="A55" s="12" t="s">
        <v>43</v>
      </c>
      <c r="B55" s="16" t="s">
        <v>44</v>
      </c>
      <c r="C55" s="26">
        <f t="shared" ref="C55:K55" si="4">IF(ISERROR(C30/C5),0,(C30/C5/12)*1000)</f>
        <v>27286.992945326274</v>
      </c>
      <c r="D55" s="27">
        <f t="shared" si="4"/>
        <v>32236.141627757937</v>
      </c>
      <c r="E55" s="28">
        <f t="shared" si="4"/>
        <v>37737.344378239599</v>
      </c>
      <c r="F55" s="26">
        <f t="shared" si="4"/>
        <v>40892.997446474168</v>
      </c>
      <c r="G55" s="28">
        <f t="shared" si="4"/>
        <v>41184.472413288451</v>
      </c>
      <c r="H55" s="26">
        <f t="shared" si="4"/>
        <v>43570.311190018248</v>
      </c>
      <c r="I55" s="28">
        <f t="shared" si="4"/>
        <v>44085.85436228483</v>
      </c>
      <c r="J55" s="26">
        <f t="shared" si="4"/>
        <v>46241.54186437327</v>
      </c>
      <c r="K55" s="28">
        <f t="shared" si="4"/>
        <v>46977.182539682537</v>
      </c>
      <c r="L55" s="85"/>
    </row>
    <row r="56" spans="1:12" ht="11.25" customHeight="1" x14ac:dyDescent="0.15">
      <c r="A56" s="82" t="s">
        <v>45</v>
      </c>
      <c r="B56" s="36" t="s">
        <v>15</v>
      </c>
      <c r="C56" s="70">
        <v>108.8</v>
      </c>
      <c r="D56" s="41">
        <f t="shared" si="1"/>
        <v>118.13739129243024</v>
      </c>
      <c r="E56" s="42">
        <f t="shared" si="1"/>
        <v>117.06532628503122</v>
      </c>
      <c r="F56" s="40">
        <f t="shared" si="1"/>
        <v>108.3621492720993</v>
      </c>
      <c r="G56" s="42">
        <f t="shared" si="2"/>
        <v>109.13452732788629</v>
      </c>
      <c r="H56" s="40">
        <f t="shared" si="2"/>
        <v>106.54712031576672</v>
      </c>
      <c r="I56" s="42">
        <f t="shared" si="2"/>
        <v>107.04484427985589</v>
      </c>
      <c r="J56" s="40">
        <f t="shared" si="2"/>
        <v>106.13085057553361</v>
      </c>
      <c r="K56" s="42">
        <f t="shared" si="2"/>
        <v>106.55840341357028</v>
      </c>
      <c r="L56" s="86"/>
    </row>
    <row r="57" spans="1:12" s="6" customFormat="1" ht="28.5" customHeight="1" x14ac:dyDescent="0.15">
      <c r="A57" s="30" t="s">
        <v>46</v>
      </c>
      <c r="B57" s="31" t="s">
        <v>44</v>
      </c>
      <c r="C57" s="32">
        <v>31904.1</v>
      </c>
      <c r="D57" s="33">
        <v>38390.9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86"/>
    </row>
    <row r="58" spans="1:12" ht="11.25" customHeight="1" x14ac:dyDescent="0.15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86"/>
    </row>
    <row r="59" spans="1:12" ht="19.5" customHeight="1" x14ac:dyDescent="0.15">
      <c r="A59" s="14" t="s">
        <v>17</v>
      </c>
      <c r="B59" s="7" t="s">
        <v>44</v>
      </c>
      <c r="C59" s="8">
        <f t="shared" ref="C59:K59" si="5">IF(ISERROR(C33/C8),0,(C33/C8/12)*1000)</f>
        <v>17847.744360902259</v>
      </c>
      <c r="D59" s="9">
        <f t="shared" si="5"/>
        <v>23449.11937377691</v>
      </c>
      <c r="E59" s="10">
        <f t="shared" si="5"/>
        <v>27438.198553583166</v>
      </c>
      <c r="F59" s="8">
        <f t="shared" si="5"/>
        <v>29665.495314591699</v>
      </c>
      <c r="G59" s="10">
        <f t="shared" si="5"/>
        <v>29926.979374584163</v>
      </c>
      <c r="H59" s="8">
        <f t="shared" si="5"/>
        <v>31456.558485463152</v>
      </c>
      <c r="I59" s="10">
        <f t="shared" si="5"/>
        <v>32021.084337349399</v>
      </c>
      <c r="J59" s="8">
        <f t="shared" si="5"/>
        <v>33387.585034013602</v>
      </c>
      <c r="K59" s="10">
        <f t="shared" si="5"/>
        <v>33617.775537634407</v>
      </c>
      <c r="L59" s="86"/>
    </row>
    <row r="60" spans="1:12" ht="11.25" customHeight="1" x14ac:dyDescent="0.15">
      <c r="A60" s="14" t="s">
        <v>45</v>
      </c>
      <c r="B60" s="7" t="s">
        <v>15</v>
      </c>
      <c r="C60" s="70"/>
      <c r="D60" s="9">
        <f t="shared" si="1"/>
        <v>131.38421808161468</v>
      </c>
      <c r="E60" s="10">
        <f t="shared" si="1"/>
        <v>117.0116374786647</v>
      </c>
      <c r="F60" s="8">
        <f t="shared" si="1"/>
        <v>108.11750362057815</v>
      </c>
      <c r="G60" s="10">
        <f t="shared" si="2"/>
        <v>109.07049643270399</v>
      </c>
      <c r="H60" s="8">
        <f t="shared" si="2"/>
        <v>106.03752997169906</v>
      </c>
      <c r="I60" s="10">
        <f t="shared" si="2"/>
        <v>106.99738164869281</v>
      </c>
      <c r="J60" s="8">
        <f t="shared" si="2"/>
        <v>106.13870887828629</v>
      </c>
      <c r="K60" s="10">
        <f t="shared" si="2"/>
        <v>104.9863745507913</v>
      </c>
      <c r="L60" s="86"/>
    </row>
    <row r="61" spans="1:12" s="6" customFormat="1" ht="28.5" customHeight="1" x14ac:dyDescent="0.15">
      <c r="A61" s="30" t="s">
        <v>46</v>
      </c>
      <c r="B61" s="31" t="s">
        <v>44</v>
      </c>
      <c r="C61" s="32">
        <v>35042.5</v>
      </c>
      <c r="D61" s="33">
        <v>42381.4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86"/>
    </row>
    <row r="62" spans="1:12" ht="29.25" customHeight="1" x14ac:dyDescent="0.15">
      <c r="A62" s="13" t="s">
        <v>18</v>
      </c>
      <c r="B62" s="7" t="s">
        <v>44</v>
      </c>
      <c r="C62" s="8">
        <f t="shared" ref="C62:K62" si="6">IF(ISERROR(C34/C9),0,(C34/C9/12)*1000)</f>
        <v>16537.037037037036</v>
      </c>
      <c r="D62" s="9">
        <f t="shared" si="6"/>
        <v>21500</v>
      </c>
      <c r="E62" s="10">
        <f t="shared" si="6"/>
        <v>22194.444444444442</v>
      </c>
      <c r="F62" s="8">
        <f t="shared" si="6"/>
        <v>23962.962962962964</v>
      </c>
      <c r="G62" s="10">
        <f t="shared" si="6"/>
        <v>24075</v>
      </c>
      <c r="H62" s="8">
        <f t="shared" si="6"/>
        <v>25395.833333333332</v>
      </c>
      <c r="I62" s="10">
        <f t="shared" si="6"/>
        <v>25758.333333333336</v>
      </c>
      <c r="J62" s="8">
        <f t="shared" si="6"/>
        <v>26916.666666666668</v>
      </c>
      <c r="K62" s="10">
        <f t="shared" si="6"/>
        <v>27462.962962962964</v>
      </c>
      <c r="L62" s="86"/>
    </row>
    <row r="63" spans="1:12" ht="11.25" customHeight="1" x14ac:dyDescent="0.15">
      <c r="A63" s="14" t="s">
        <v>48</v>
      </c>
      <c r="B63" s="7" t="s">
        <v>15</v>
      </c>
      <c r="C63" s="70"/>
      <c r="D63" s="9">
        <f t="shared" si="1"/>
        <v>130.01119820828669</v>
      </c>
      <c r="E63" s="10">
        <f t="shared" si="1"/>
        <v>103.22997416020669</v>
      </c>
      <c r="F63" s="8">
        <f t="shared" si="1"/>
        <v>107.96829370045893</v>
      </c>
      <c r="G63" s="10">
        <f>G62/E62*100</f>
        <v>108.47309136420526</v>
      </c>
      <c r="H63" s="8">
        <f t="shared" si="2"/>
        <v>105.97952086553322</v>
      </c>
      <c r="I63" s="10">
        <f t="shared" si="2"/>
        <v>106.9920387677397</v>
      </c>
      <c r="J63" s="8">
        <f t="shared" si="2"/>
        <v>105.98851517637409</v>
      </c>
      <c r="K63" s="10">
        <f t="shared" si="2"/>
        <v>106.61777921564396</v>
      </c>
      <c r="L63" s="86"/>
    </row>
    <row r="64" spans="1:12" ht="11.25" customHeight="1" x14ac:dyDescent="0.15">
      <c r="A64" s="13" t="s">
        <v>19</v>
      </c>
      <c r="B64" s="7" t="s">
        <v>44</v>
      </c>
      <c r="C64" s="8">
        <f t="shared" ref="C64:K64" si="7">IF(ISERROR(C35/C10),0,(C35/C10/12)*1000)</f>
        <v>17893.644617380025</v>
      </c>
      <c r="D64" s="9">
        <f t="shared" si="7"/>
        <v>23500</v>
      </c>
      <c r="E64" s="10">
        <f t="shared" si="7"/>
        <v>27565.319865319863</v>
      </c>
      <c r="F64" s="8">
        <f t="shared" si="7"/>
        <v>29770.44989775051</v>
      </c>
      <c r="G64" s="10">
        <f t="shared" si="7"/>
        <v>30046.16429056348</v>
      </c>
      <c r="H64" s="8">
        <f t="shared" si="7"/>
        <v>31556.529209621996</v>
      </c>
      <c r="I64" s="10">
        <f t="shared" si="7"/>
        <v>32149.419398907106</v>
      </c>
      <c r="J64" s="8">
        <f t="shared" si="7"/>
        <v>33481.36645962733</v>
      </c>
      <c r="K64" s="10">
        <f t="shared" si="7"/>
        <v>34239.048596851469</v>
      </c>
      <c r="L64" s="86"/>
    </row>
    <row r="65" spans="1:12" ht="11.25" customHeight="1" x14ac:dyDescent="0.15">
      <c r="A65" s="14" t="s">
        <v>48</v>
      </c>
      <c r="B65" s="7" t="s">
        <v>15</v>
      </c>
      <c r="C65" s="70"/>
      <c r="D65" s="9">
        <f t="shared" si="1"/>
        <v>131.33154537547117</v>
      </c>
      <c r="E65" s="10">
        <f t="shared" si="1"/>
        <v>117.29923346944622</v>
      </c>
      <c r="F65" s="8">
        <f t="shared" si="1"/>
        <v>107.99965334414617</v>
      </c>
      <c r="G65" s="10">
        <f t="shared" si="2"/>
        <v>108.99987534106137</v>
      </c>
      <c r="H65" s="8">
        <f t="shared" si="2"/>
        <v>105.99950393093134</v>
      </c>
      <c r="I65" s="10">
        <f t="shared" si="2"/>
        <v>107.00007857243925</v>
      </c>
      <c r="J65" s="8">
        <f t="shared" si="2"/>
        <v>106.09964814957668</v>
      </c>
      <c r="K65" s="10">
        <f t="shared" si="2"/>
        <v>106.49974163457334</v>
      </c>
      <c r="L65" s="86"/>
    </row>
    <row r="66" spans="1:12" ht="11.25" customHeight="1" x14ac:dyDescent="0.15">
      <c r="A66" s="14" t="s">
        <v>20</v>
      </c>
      <c r="B66" s="7" t="s">
        <v>44</v>
      </c>
      <c r="C66" s="8">
        <f t="shared" ref="C66:K66" si="8">IF(ISERROR(C36/C11),0,(C36/C11/12)*1000)</f>
        <v>23433.610400682013</v>
      </c>
      <c r="D66" s="9">
        <f t="shared" si="8"/>
        <v>28863.897837091583</v>
      </c>
      <c r="E66" s="10">
        <f t="shared" si="8"/>
        <v>35194.346880749283</v>
      </c>
      <c r="F66" s="8">
        <f t="shared" si="8"/>
        <v>38256.926406926403</v>
      </c>
      <c r="G66" s="10">
        <f t="shared" si="8"/>
        <v>38648.452197708233</v>
      </c>
      <c r="H66" s="8">
        <f t="shared" si="8"/>
        <v>40780.619345859428</v>
      </c>
      <c r="I66" s="10">
        <f t="shared" si="8"/>
        <v>41492.100291945731</v>
      </c>
      <c r="J66" s="8">
        <f t="shared" si="8"/>
        <v>43288.328970331582</v>
      </c>
      <c r="K66" s="10">
        <f t="shared" si="8"/>
        <v>44298.725895316806</v>
      </c>
      <c r="L66" s="86"/>
    </row>
    <row r="67" spans="1:12" ht="11.25" customHeight="1" x14ac:dyDescent="0.15">
      <c r="A67" s="14" t="s">
        <v>45</v>
      </c>
      <c r="B67" s="7" t="s">
        <v>15</v>
      </c>
      <c r="C67" s="70"/>
      <c r="D67" s="9">
        <f t="shared" si="1"/>
        <v>123.17307211120796</v>
      </c>
      <c r="E67" s="10">
        <f t="shared" si="1"/>
        <v>121.93206572233204</v>
      </c>
      <c r="F67" s="8">
        <f t="shared" si="1"/>
        <v>108.70190754371491</v>
      </c>
      <c r="G67" s="10">
        <f t="shared" si="2"/>
        <v>109.81437538438392</v>
      </c>
      <c r="H67" s="8">
        <f t="shared" si="2"/>
        <v>106.59669549009068</v>
      </c>
      <c r="I67" s="10">
        <f t="shared" si="2"/>
        <v>107.35772827250796</v>
      </c>
      <c r="J67" s="8">
        <f t="shared" si="2"/>
        <v>106.14926811975151</v>
      </c>
      <c r="K67" s="10">
        <f t="shared" si="2"/>
        <v>106.76424086422031</v>
      </c>
      <c r="L67" s="86"/>
    </row>
    <row r="68" spans="1:12" s="6" customFormat="1" ht="28.5" customHeight="1" x14ac:dyDescent="0.15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86"/>
    </row>
    <row r="69" spans="1:12" ht="11.25" customHeight="1" x14ac:dyDescent="0.15">
      <c r="A69" s="14" t="s">
        <v>21</v>
      </c>
      <c r="B69" s="7" t="s">
        <v>44</v>
      </c>
      <c r="C69" s="8">
        <f t="shared" ref="C69:K69" si="9">IF(ISERROR(C37/C12),0,(C37/C12/12)*1000)</f>
        <v>23163.194444444442</v>
      </c>
      <c r="D69" s="9">
        <f t="shared" si="9"/>
        <v>25200</v>
      </c>
      <c r="E69" s="10">
        <f t="shared" si="9"/>
        <v>29533.333333333332</v>
      </c>
      <c r="F69" s="8">
        <f t="shared" si="9"/>
        <v>31895.833333333332</v>
      </c>
      <c r="G69" s="10">
        <f t="shared" si="9"/>
        <v>32271.73913043478</v>
      </c>
      <c r="H69" s="8">
        <v>33969</v>
      </c>
      <c r="I69" s="10">
        <f t="shared" si="9"/>
        <v>34626.811594202896</v>
      </c>
      <c r="J69" s="8">
        <f t="shared" si="9"/>
        <v>36005.681818181823</v>
      </c>
      <c r="K69" s="10">
        <f t="shared" si="9"/>
        <v>36875</v>
      </c>
      <c r="L69" s="86"/>
    </row>
    <row r="70" spans="1:12" ht="11.25" customHeight="1" x14ac:dyDescent="0.15">
      <c r="A70" s="14" t="s">
        <v>45</v>
      </c>
      <c r="B70" s="7" t="s">
        <v>15</v>
      </c>
      <c r="C70" s="70"/>
      <c r="D70" s="9">
        <f t="shared" si="1"/>
        <v>108.79328436516266</v>
      </c>
      <c r="E70" s="10">
        <f t="shared" si="1"/>
        <v>117.19576719576719</v>
      </c>
      <c r="F70" s="8">
        <f t="shared" si="1"/>
        <v>107.99943566591421</v>
      </c>
      <c r="G70" s="10">
        <f t="shared" si="2"/>
        <v>109.27225439199135</v>
      </c>
      <c r="H70" s="8">
        <f t="shared" si="2"/>
        <v>106.49980404964077</v>
      </c>
      <c r="I70" s="10">
        <f t="shared" si="2"/>
        <v>107.29763107668127</v>
      </c>
      <c r="J70" s="8">
        <f t="shared" si="2"/>
        <v>105.99570731602881</v>
      </c>
      <c r="K70" s="10">
        <f t="shared" si="2"/>
        <v>106.49262320811972</v>
      </c>
      <c r="L70" s="86"/>
    </row>
    <row r="71" spans="1:12" s="6" customFormat="1" ht="28.5" customHeight="1" x14ac:dyDescent="0.15">
      <c r="A71" s="30" t="s">
        <v>46</v>
      </c>
      <c r="B71" s="31" t="s">
        <v>44</v>
      </c>
      <c r="C71" s="32">
        <v>27415.599999999999</v>
      </c>
      <c r="D71" s="33">
        <v>30977.3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86"/>
    </row>
    <row r="72" spans="1:12" ht="11.25" customHeight="1" x14ac:dyDescent="0.15">
      <c r="A72" s="14" t="s">
        <v>22</v>
      </c>
      <c r="B72" s="7" t="s">
        <v>44</v>
      </c>
      <c r="C72" s="8">
        <f t="shared" ref="C72:K72" si="10">IF(ISERROR(C38/C13),0,(C38/C13/12)*1000)</f>
        <v>22640.341880341879</v>
      </c>
      <c r="D72" s="9">
        <f t="shared" si="10"/>
        <v>28016.953863257368</v>
      </c>
      <c r="E72" s="10">
        <f t="shared" si="10"/>
        <v>34296.279117707694</v>
      </c>
      <c r="F72" s="8">
        <f t="shared" si="10"/>
        <v>37314.379295532643</v>
      </c>
      <c r="G72" s="10">
        <f t="shared" si="10"/>
        <v>37736.049225546361</v>
      </c>
      <c r="H72" s="8">
        <f t="shared" si="10"/>
        <v>39739.792611795201</v>
      </c>
      <c r="I72" s="10">
        <f t="shared" si="10"/>
        <v>40525.591810620601</v>
      </c>
      <c r="J72" s="8">
        <f t="shared" si="10"/>
        <v>42243.38538278031</v>
      </c>
      <c r="K72" s="10">
        <f t="shared" si="10"/>
        <v>43281.343602909714</v>
      </c>
      <c r="L72" s="86"/>
    </row>
    <row r="73" spans="1:12" ht="11.25" customHeight="1" x14ac:dyDescent="0.15">
      <c r="A73" s="14" t="s">
        <v>45</v>
      </c>
      <c r="B73" s="7" t="s">
        <v>15</v>
      </c>
      <c r="C73" s="70"/>
      <c r="D73" s="9">
        <f t="shared" si="1"/>
        <v>123.74792753277231</v>
      </c>
      <c r="E73" s="10">
        <f t="shared" si="1"/>
        <v>122.41259090869725</v>
      </c>
      <c r="F73" s="8">
        <f t="shared" si="1"/>
        <v>108.80008052029953</v>
      </c>
      <c r="G73" s="10">
        <f t="shared" si="2"/>
        <v>110.02957229276416</v>
      </c>
      <c r="H73" s="8">
        <f t="shared" si="2"/>
        <v>106.49994281575235</v>
      </c>
      <c r="I73" s="10">
        <f t="shared" si="2"/>
        <v>107.39224863843401</v>
      </c>
      <c r="J73" s="8">
        <f t="shared" si="2"/>
        <v>106.2999643592554</v>
      </c>
      <c r="K73" s="10">
        <f t="shared" si="2"/>
        <v>106.80002849845344</v>
      </c>
      <c r="L73" s="86"/>
    </row>
    <row r="74" spans="1:12" s="6" customFormat="1" ht="28.5" customHeight="1" x14ac:dyDescent="0.15">
      <c r="A74" s="30" t="s">
        <v>46</v>
      </c>
      <c r="B74" s="31" t="s">
        <v>44</v>
      </c>
      <c r="C74" s="32">
        <v>39027</v>
      </c>
      <c r="D74" s="33">
        <v>48033.9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86"/>
    </row>
    <row r="75" spans="1:12" ht="19.5" customHeight="1" x14ac:dyDescent="0.15">
      <c r="A75" s="14" t="s">
        <v>23</v>
      </c>
      <c r="B75" s="7" t="s">
        <v>44</v>
      </c>
      <c r="C75" s="8">
        <f t="shared" ref="C75:K75" si="11">IF(ISERROR(C39/C14),0,(C39/C14/12)*1000)</f>
        <v>29725.364963503653</v>
      </c>
      <c r="D75" s="9">
        <f t="shared" si="11"/>
        <v>37219.844357976654</v>
      </c>
      <c r="E75" s="10">
        <f t="shared" si="11"/>
        <v>44200.450450450451</v>
      </c>
      <c r="F75" s="8">
        <f t="shared" si="11"/>
        <v>47736.38132295719</v>
      </c>
      <c r="G75" s="10">
        <f t="shared" si="11"/>
        <v>48178.294573643405</v>
      </c>
      <c r="H75" s="8">
        <f t="shared" si="11"/>
        <v>50743.514915693908</v>
      </c>
      <c r="I75" s="10">
        <f t="shared" si="11"/>
        <v>51646.963824289407</v>
      </c>
      <c r="J75" s="8">
        <f t="shared" si="11"/>
        <v>53889.429312581065</v>
      </c>
      <c r="K75" s="10">
        <f t="shared" si="11"/>
        <v>55055.555555555547</v>
      </c>
      <c r="L75" s="86"/>
    </row>
    <row r="76" spans="1:12" ht="11.25" customHeight="1" x14ac:dyDescent="0.15">
      <c r="A76" s="14" t="s">
        <v>45</v>
      </c>
      <c r="B76" s="7" t="s">
        <v>15</v>
      </c>
      <c r="C76" s="70"/>
      <c r="D76" s="9">
        <f t="shared" si="1"/>
        <v>125.21240497357932</v>
      </c>
      <c r="E76" s="10">
        <f t="shared" si="1"/>
        <v>118.75506524244174</v>
      </c>
      <c r="F76" s="8">
        <f t="shared" si="1"/>
        <v>107.99976207588786</v>
      </c>
      <c r="G76" s="10">
        <f t="shared" si="2"/>
        <v>108.9995556213894</v>
      </c>
      <c r="H76" s="8">
        <f t="shared" si="2"/>
        <v>106.29945862966059</v>
      </c>
      <c r="I76" s="10">
        <f t="shared" si="2"/>
        <v>107.19965138106733</v>
      </c>
      <c r="J76" s="8">
        <f t="shared" si="2"/>
        <v>106.19963832248087</v>
      </c>
      <c r="K76" s="10">
        <f t="shared" si="2"/>
        <v>106.5997911181433</v>
      </c>
      <c r="L76" s="86"/>
    </row>
    <row r="77" spans="1:12" s="6" customFormat="1" ht="28.5" customHeight="1" x14ac:dyDescent="0.15">
      <c r="A77" s="30" t="s">
        <v>46</v>
      </c>
      <c r="B77" s="31" t="s">
        <v>44</v>
      </c>
      <c r="C77" s="32">
        <v>35944</v>
      </c>
      <c r="D77" s="33">
        <v>41630.800000000003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86"/>
    </row>
    <row r="78" spans="1:12" ht="29.25" customHeight="1" x14ac:dyDescent="0.15">
      <c r="A78" s="14" t="s">
        <v>42</v>
      </c>
      <c r="B78" s="7" t="s">
        <v>44</v>
      </c>
      <c r="C78" s="8">
        <f t="shared" ref="C78:K78" si="12">IF(ISERROR(C40/C15),0,(C40/C15/12)*1000)</f>
        <v>21216.216216216213</v>
      </c>
      <c r="D78" s="9">
        <f t="shared" si="12"/>
        <v>22489.583333333332</v>
      </c>
      <c r="E78" s="10">
        <f t="shared" si="12"/>
        <v>26504.629629629631</v>
      </c>
      <c r="F78" s="8">
        <f t="shared" si="12"/>
        <v>28625</v>
      </c>
      <c r="G78" s="10">
        <f t="shared" si="12"/>
        <v>28756.756756756757</v>
      </c>
      <c r="H78" s="8">
        <f t="shared" si="12"/>
        <v>30342.592592592591</v>
      </c>
      <c r="I78" s="10">
        <f t="shared" si="12"/>
        <v>30769.144144144146</v>
      </c>
      <c r="J78" s="8">
        <f t="shared" si="12"/>
        <v>32205.439814814818</v>
      </c>
      <c r="K78" s="10">
        <f t="shared" si="12"/>
        <v>32829.954954954956</v>
      </c>
      <c r="L78" s="86"/>
    </row>
    <row r="79" spans="1:12" ht="11.25" customHeight="1" x14ac:dyDescent="0.15">
      <c r="A79" s="14" t="s">
        <v>45</v>
      </c>
      <c r="B79" s="7" t="s">
        <v>15</v>
      </c>
      <c r="C79" s="70"/>
      <c r="D79" s="9">
        <f t="shared" si="1"/>
        <v>106.00185774946922</v>
      </c>
      <c r="E79" s="10">
        <f t="shared" si="1"/>
        <v>117.85291544439301</v>
      </c>
      <c r="F79" s="8">
        <f t="shared" si="1"/>
        <v>107.99999999999999</v>
      </c>
      <c r="G79" s="10">
        <f t="shared" si="2"/>
        <v>108.49710846217395</v>
      </c>
      <c r="H79" s="8">
        <f t="shared" si="2"/>
        <v>106.00032346757237</v>
      </c>
      <c r="I79" s="10">
        <f t="shared" si="2"/>
        <v>106.99796365914787</v>
      </c>
      <c r="J79" s="8">
        <f t="shared" si="2"/>
        <v>106.13938053097347</v>
      </c>
      <c r="K79" s="10">
        <f t="shared" si="2"/>
        <v>106.697653991143</v>
      </c>
      <c r="L79" s="86"/>
    </row>
    <row r="80" spans="1:12" s="6" customFormat="1" ht="28.5" customHeight="1" x14ac:dyDescent="0.15">
      <c r="A80" s="30" t="s">
        <v>46</v>
      </c>
      <c r="B80" s="31" t="s">
        <v>44</v>
      </c>
      <c r="C80" s="32">
        <v>0</v>
      </c>
      <c r="D80" s="33">
        <v>0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86"/>
    </row>
    <row r="81" spans="1:12" ht="11.25" customHeight="1" x14ac:dyDescent="0.15">
      <c r="A81" s="14" t="s">
        <v>25</v>
      </c>
      <c r="B81" s="7" t="s">
        <v>44</v>
      </c>
      <c r="C81" s="8">
        <f t="shared" ref="C81:K81" si="13">IF(ISERROR(C41/C16),0,(C41/C16/12)*1000)</f>
        <v>0</v>
      </c>
      <c r="D81" s="9">
        <f t="shared" si="13"/>
        <v>0</v>
      </c>
      <c r="E81" s="10">
        <f t="shared" si="13"/>
        <v>0</v>
      </c>
      <c r="F81" s="8">
        <f t="shared" si="13"/>
        <v>0</v>
      </c>
      <c r="G81" s="10">
        <f t="shared" si="13"/>
        <v>0</v>
      </c>
      <c r="H81" s="8">
        <f t="shared" si="13"/>
        <v>0</v>
      </c>
      <c r="I81" s="10">
        <f t="shared" si="13"/>
        <v>0</v>
      </c>
      <c r="J81" s="8">
        <f t="shared" si="13"/>
        <v>0</v>
      </c>
      <c r="K81" s="10">
        <f t="shared" si="13"/>
        <v>0</v>
      </c>
      <c r="L81" s="86"/>
    </row>
    <row r="82" spans="1:12" ht="11.25" customHeight="1" x14ac:dyDescent="0.15">
      <c r="A82" s="14" t="s">
        <v>45</v>
      </c>
      <c r="B82" s="7" t="s">
        <v>15</v>
      </c>
      <c r="C82" s="70"/>
      <c r="D82" s="9">
        <f t="shared" si="1"/>
        <v>0</v>
      </c>
      <c r="E82" s="10">
        <f t="shared" si="1"/>
        <v>0</v>
      </c>
      <c r="F82" s="8">
        <f t="shared" si="1"/>
        <v>0</v>
      </c>
      <c r="G82" s="10">
        <f t="shared" si="2"/>
        <v>0</v>
      </c>
      <c r="H82" s="8">
        <f t="shared" si="2"/>
        <v>0</v>
      </c>
      <c r="I82" s="10">
        <f t="shared" si="2"/>
        <v>0</v>
      </c>
      <c r="J82" s="8">
        <f t="shared" si="2"/>
        <v>0</v>
      </c>
      <c r="K82" s="10">
        <f t="shared" si="2"/>
        <v>0</v>
      </c>
      <c r="L82" s="86"/>
    </row>
    <row r="83" spans="1:12" s="6" customFormat="1" ht="28.5" customHeight="1" x14ac:dyDescent="0.15">
      <c r="A83" s="30" t="s">
        <v>46</v>
      </c>
      <c r="B83" s="31" t="s">
        <v>44</v>
      </c>
      <c r="C83" s="32">
        <v>0</v>
      </c>
      <c r="D83" s="33">
        <v>0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86"/>
    </row>
    <row r="84" spans="1:12" ht="19.5" customHeight="1" x14ac:dyDescent="0.15">
      <c r="A84" s="14" t="s">
        <v>26</v>
      </c>
      <c r="B84" s="7" t="s">
        <v>44</v>
      </c>
      <c r="C84" s="8">
        <f t="shared" ref="C84:K84" si="14">IF(ISERROR(C42/C17),0,(C42/C17/12)*1000)</f>
        <v>17900.000000000004</v>
      </c>
      <c r="D84" s="9">
        <f t="shared" si="14"/>
        <v>21367.127496159752</v>
      </c>
      <c r="E84" s="10">
        <f t="shared" si="14"/>
        <v>23996.86620619084</v>
      </c>
      <c r="F84" s="8">
        <f t="shared" si="14"/>
        <v>25753.645433614736</v>
      </c>
      <c r="G84" s="10">
        <f t="shared" si="14"/>
        <v>25977.76073619632</v>
      </c>
      <c r="H84" s="8">
        <f t="shared" si="14"/>
        <v>27427.589308661012</v>
      </c>
      <c r="I84" s="10">
        <f t="shared" si="14"/>
        <v>27768.347446753909</v>
      </c>
      <c r="J84" s="8">
        <f t="shared" si="14"/>
        <v>29128.095975232198</v>
      </c>
      <c r="K84" s="10">
        <f t="shared" si="14"/>
        <v>29628.442728442733</v>
      </c>
      <c r="L84" s="86"/>
    </row>
    <row r="85" spans="1:12" ht="11.25" customHeight="1" x14ac:dyDescent="0.15">
      <c r="A85" s="14" t="s">
        <v>45</v>
      </c>
      <c r="B85" s="7" t="s">
        <v>15</v>
      </c>
      <c r="C85" s="70"/>
      <c r="D85" s="9">
        <f t="shared" si="1"/>
        <v>119.36942735284775</v>
      </c>
      <c r="E85" s="10">
        <f t="shared" si="1"/>
        <v>112.30740402753587</v>
      </c>
      <c r="F85" s="8">
        <f t="shared" si="1"/>
        <v>107.32086936822888</v>
      </c>
      <c r="G85" s="10">
        <f t="shared" si="2"/>
        <v>108.25480507739982</v>
      </c>
      <c r="H85" s="8">
        <f t="shared" si="2"/>
        <v>106.49983272993802</v>
      </c>
      <c r="I85" s="10">
        <f t="shared" si="2"/>
        <v>106.89276773599144</v>
      </c>
      <c r="J85" s="8">
        <f t="shared" si="2"/>
        <v>106.1999858880569</v>
      </c>
      <c r="K85" s="10">
        <f t="shared" si="2"/>
        <v>106.69861714045308</v>
      </c>
      <c r="L85" s="86"/>
    </row>
    <row r="86" spans="1:12" s="6" customFormat="1" ht="28.5" customHeight="1" x14ac:dyDescent="0.15">
      <c r="A86" s="30" t="s">
        <v>46</v>
      </c>
      <c r="B86" s="31" t="s">
        <v>44</v>
      </c>
      <c r="C86" s="32">
        <v>32327</v>
      </c>
      <c r="D86" s="33">
        <v>36163.599999999999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86"/>
    </row>
    <row r="87" spans="1:12" ht="11.25" customHeight="1" x14ac:dyDescent="0.15">
      <c r="A87" s="14" t="s">
        <v>27</v>
      </c>
      <c r="B87" s="7" t="s">
        <v>44</v>
      </c>
      <c r="C87" s="8">
        <f t="shared" ref="C87:K87" si="15">IF(ISERROR(C43/C18),0,(C43/C18/12)*1000)</f>
        <v>26197.565543071159</v>
      </c>
      <c r="D87" s="9">
        <f t="shared" si="15"/>
        <v>34139.570552147241</v>
      </c>
      <c r="E87" s="10">
        <f t="shared" si="15"/>
        <v>39997.474747474749</v>
      </c>
      <c r="F87" s="8">
        <f t="shared" si="15"/>
        <v>43397.239263803676</v>
      </c>
      <c r="G87" s="10">
        <f t="shared" si="15"/>
        <v>43597.560975609755</v>
      </c>
      <c r="H87" s="8">
        <f t="shared" si="15"/>
        <v>46217.90890269151</v>
      </c>
      <c r="I87" s="10">
        <f t="shared" si="15"/>
        <v>46649.386503067486</v>
      </c>
      <c r="J87" s="8">
        <f t="shared" si="15"/>
        <v>49083.333333333336</v>
      </c>
      <c r="K87" s="10">
        <f t="shared" si="15"/>
        <v>49728.150406504064</v>
      </c>
      <c r="L87" s="86"/>
    </row>
    <row r="88" spans="1:12" ht="11.25" customHeight="1" x14ac:dyDescent="0.15">
      <c r="A88" s="14" t="s">
        <v>45</v>
      </c>
      <c r="B88" s="7" t="s">
        <v>15</v>
      </c>
      <c r="C88" s="70"/>
      <c r="D88" s="9">
        <f t="shared" si="1"/>
        <v>130.31581310873602</v>
      </c>
      <c r="E88" s="10">
        <f t="shared" si="1"/>
        <v>117.15869327172621</v>
      </c>
      <c r="F88" s="8">
        <f t="shared" si="1"/>
        <v>108.49994790369502</v>
      </c>
      <c r="G88" s="10">
        <f t="shared" si="2"/>
        <v>109.00078380163811</v>
      </c>
      <c r="H88" s="8">
        <f t="shared" si="2"/>
        <v>106.49965225147507</v>
      </c>
      <c r="I88" s="10">
        <f t="shared" si="2"/>
        <v>106.99999141962333</v>
      </c>
      <c r="J88" s="8">
        <f t="shared" si="2"/>
        <v>106.19981409516986</v>
      </c>
      <c r="K88" s="10">
        <f t="shared" si="2"/>
        <v>106.59979505461263</v>
      </c>
      <c r="L88" s="86"/>
    </row>
    <row r="89" spans="1:12" s="6" customFormat="1" ht="28.5" customHeight="1" x14ac:dyDescent="0.15">
      <c r="A89" s="30" t="s">
        <v>46</v>
      </c>
      <c r="B89" s="31" t="s">
        <v>44</v>
      </c>
      <c r="C89" s="32">
        <v>34608.400000000001</v>
      </c>
      <c r="D89" s="33">
        <v>38811.199999999997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86"/>
    </row>
    <row r="90" spans="1:12" ht="19.5" customHeight="1" x14ac:dyDescent="0.15">
      <c r="A90" s="14" t="s">
        <v>28</v>
      </c>
      <c r="B90" s="7" t="s">
        <v>44</v>
      </c>
      <c r="C90" s="8">
        <f t="shared" ref="C90:K90" si="16">IF(ISERROR(C44/C19),0,(C44/C19/12)*1000)</f>
        <v>17309.392265193372</v>
      </c>
      <c r="D90" s="9">
        <f t="shared" si="16"/>
        <v>18816.441441441442</v>
      </c>
      <c r="E90" s="10">
        <f t="shared" si="16"/>
        <v>22592.473118279569</v>
      </c>
      <c r="F90" s="8">
        <f t="shared" si="16"/>
        <v>24173.793859649122</v>
      </c>
      <c r="G90" s="10">
        <f t="shared" si="16"/>
        <v>24286.796536796533</v>
      </c>
      <c r="H90" s="8">
        <f>H44/H19/12*1000</f>
        <v>25745.03311258278</v>
      </c>
      <c r="I90" s="10">
        <f t="shared" si="16"/>
        <v>25986.471861471859</v>
      </c>
      <c r="J90" s="8">
        <f t="shared" si="16"/>
        <v>27315.241228070176</v>
      </c>
      <c r="K90" s="10">
        <f t="shared" si="16"/>
        <v>27675.268817204302</v>
      </c>
      <c r="L90" s="86"/>
    </row>
    <row r="91" spans="1:12" ht="11.25" customHeight="1" x14ac:dyDescent="0.15">
      <c r="A91" s="14" t="s">
        <v>45</v>
      </c>
      <c r="B91" s="7" t="s">
        <v>15</v>
      </c>
      <c r="C91" s="70"/>
      <c r="D91" s="9">
        <f t="shared" si="1"/>
        <v>108.70654008620812</v>
      </c>
      <c r="E91" s="10">
        <f t="shared" si="1"/>
        <v>120.06772475332011</v>
      </c>
      <c r="F91" s="8">
        <f t="shared" si="1"/>
        <v>106.99932554125783</v>
      </c>
      <c r="G91" s="10">
        <f t="shared" si="2"/>
        <v>107.49950397040016</v>
      </c>
      <c r="H91" s="8">
        <f t="shared" si="2"/>
        <v>106.49976276812872</v>
      </c>
      <c r="I91" s="10">
        <f t="shared" si="2"/>
        <v>106.99835123211979</v>
      </c>
      <c r="J91" s="8">
        <f t="shared" si="2"/>
        <v>106.0990720370057</v>
      </c>
      <c r="K91" s="10">
        <f t="shared" si="2"/>
        <v>106.49875429313778</v>
      </c>
      <c r="L91" s="86"/>
    </row>
    <row r="92" spans="1:12" s="6" customFormat="1" ht="28.5" customHeight="1" x14ac:dyDescent="0.15">
      <c r="A92" s="30" t="s">
        <v>46</v>
      </c>
      <c r="B92" s="31" t="s">
        <v>44</v>
      </c>
      <c r="C92" s="32">
        <v>18333.3</v>
      </c>
      <c r="D92" s="33">
        <v>0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86"/>
    </row>
    <row r="93" spans="1:12" ht="19.5" customHeight="1" x14ac:dyDescent="0.15">
      <c r="A93" s="14" t="s">
        <v>29</v>
      </c>
      <c r="B93" s="7" t="s">
        <v>44</v>
      </c>
      <c r="C93" s="8">
        <f t="shared" ref="C93:K93" si="17">IF(ISERROR(C45/C20),0,(C45/C20/12)*1000)</f>
        <v>27200.617283950618</v>
      </c>
      <c r="D93" s="9">
        <f t="shared" si="17"/>
        <v>43398.148148148153</v>
      </c>
      <c r="E93" s="10">
        <f t="shared" si="17"/>
        <v>50862.068965517239</v>
      </c>
      <c r="F93" s="8">
        <f t="shared" si="17"/>
        <v>54929.01234567901</v>
      </c>
      <c r="G93" s="10">
        <f t="shared" si="17"/>
        <v>55183.908045977012</v>
      </c>
      <c r="H93" s="8">
        <f t="shared" si="17"/>
        <v>58500</v>
      </c>
      <c r="I93" s="10">
        <f t="shared" si="17"/>
        <v>59155.172413793101</v>
      </c>
      <c r="J93" s="8">
        <f t="shared" si="17"/>
        <v>62009.259259259263</v>
      </c>
      <c r="K93" s="10">
        <f t="shared" si="17"/>
        <v>63000</v>
      </c>
      <c r="L93" s="86"/>
    </row>
    <row r="94" spans="1:12" ht="11.25" customHeight="1" x14ac:dyDescent="0.15">
      <c r="A94" s="14" t="s">
        <v>45</v>
      </c>
      <c r="B94" s="7" t="s">
        <v>15</v>
      </c>
      <c r="C94" s="70"/>
      <c r="D94" s="9">
        <f t="shared" si="1"/>
        <v>159.54839441733805</v>
      </c>
      <c r="E94" s="10">
        <f t="shared" si="1"/>
        <v>117.19870809208153</v>
      </c>
      <c r="F94" s="8">
        <f t="shared" si="1"/>
        <v>107.99602427286044</v>
      </c>
      <c r="G94" s="10">
        <f t="shared" si="2"/>
        <v>108.49717514124295</v>
      </c>
      <c r="H94" s="8">
        <f t="shared" si="2"/>
        <v>106.50109569028487</v>
      </c>
      <c r="I94" s="10">
        <f t="shared" si="2"/>
        <v>107.19641741303893</v>
      </c>
      <c r="J94" s="8">
        <f t="shared" si="2"/>
        <v>105.99873377651157</v>
      </c>
      <c r="K94" s="10">
        <f t="shared" si="2"/>
        <v>106.49956280967648</v>
      </c>
      <c r="L94" s="86"/>
    </row>
    <row r="95" spans="1:12" s="6" customFormat="1" ht="28.5" customHeight="1" x14ac:dyDescent="0.15">
      <c r="A95" s="30" t="s">
        <v>46</v>
      </c>
      <c r="B95" s="31" t="s">
        <v>44</v>
      </c>
      <c r="C95" s="32">
        <v>36651.5</v>
      </c>
      <c r="D95" s="33">
        <v>44693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86"/>
    </row>
    <row r="96" spans="1:12" ht="11.25" customHeight="1" x14ac:dyDescent="0.15">
      <c r="A96" s="14" t="s">
        <v>30</v>
      </c>
      <c r="B96" s="7" t="s">
        <v>44</v>
      </c>
      <c r="C96" s="8">
        <f t="shared" ref="C96:K96" si="18">IF(ISERROR(C46/C21),0,(C46/C21/12)*1000)</f>
        <v>37131.944444444445</v>
      </c>
      <c r="D96" s="9">
        <f t="shared" si="18"/>
        <v>44753.472222222219</v>
      </c>
      <c r="E96" s="10">
        <f t="shared" si="18"/>
        <v>53125</v>
      </c>
      <c r="F96" s="8">
        <f t="shared" si="18"/>
        <v>57479.166666666664</v>
      </c>
      <c r="G96" s="10">
        <f t="shared" si="18"/>
        <v>57906.25</v>
      </c>
      <c r="H96" s="8">
        <f t="shared" si="18"/>
        <v>60927.083333333336</v>
      </c>
      <c r="I96" s="10">
        <f t="shared" si="18"/>
        <v>61958.333333333336</v>
      </c>
      <c r="J96" s="8">
        <f t="shared" si="18"/>
        <v>64583.333333333328</v>
      </c>
      <c r="K96" s="10">
        <f t="shared" si="18"/>
        <v>65982.638888888891</v>
      </c>
      <c r="L96" s="86"/>
    </row>
    <row r="97" spans="1:12" ht="11.25" customHeight="1" x14ac:dyDescent="0.15">
      <c r="A97" s="14" t="s">
        <v>45</v>
      </c>
      <c r="B97" s="7" t="s">
        <v>15</v>
      </c>
      <c r="C97" s="70"/>
      <c r="D97" s="9">
        <f t="shared" si="1"/>
        <v>120.52552833364503</v>
      </c>
      <c r="E97" s="10">
        <f t="shared" si="1"/>
        <v>118.70587322523083</v>
      </c>
      <c r="F97" s="8">
        <f t="shared" si="1"/>
        <v>108.19607843137256</v>
      </c>
      <c r="G97" s="10">
        <f t="shared" si="2"/>
        <v>109.00000000000001</v>
      </c>
      <c r="H97" s="8">
        <f t="shared" si="2"/>
        <v>105.9985501993476</v>
      </c>
      <c r="I97" s="10">
        <f t="shared" si="2"/>
        <v>106.99766144990106</v>
      </c>
      <c r="J97" s="8">
        <f t="shared" si="2"/>
        <v>106.00102581637884</v>
      </c>
      <c r="K97" s="10">
        <f t="shared" si="2"/>
        <v>106.49518045281327</v>
      </c>
      <c r="L97" s="86"/>
    </row>
    <row r="98" spans="1:12" s="6" customFormat="1" ht="28.5" customHeight="1" x14ac:dyDescent="0.15">
      <c r="A98" s="30" t="s">
        <v>46</v>
      </c>
      <c r="B98" s="31" t="s">
        <v>44</v>
      </c>
      <c r="C98" s="32">
        <v>40533.9</v>
      </c>
      <c r="D98" s="33">
        <v>44795.6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86"/>
    </row>
    <row r="99" spans="1:12" ht="19.5" customHeight="1" x14ac:dyDescent="0.15">
      <c r="A99" s="14" t="s">
        <v>31</v>
      </c>
      <c r="B99" s="7" t="s">
        <v>44</v>
      </c>
      <c r="C99" s="8">
        <f t="shared" ref="C99:K99" si="19">IF(ISERROR(C47/C22),0,(C47/C22/12)*1000)</f>
        <v>0</v>
      </c>
      <c r="D99" s="9">
        <f t="shared" si="19"/>
        <v>0</v>
      </c>
      <c r="E99" s="10">
        <f t="shared" si="19"/>
        <v>0</v>
      </c>
      <c r="F99" s="8">
        <f t="shared" si="19"/>
        <v>0</v>
      </c>
      <c r="G99" s="10">
        <f t="shared" si="19"/>
        <v>0</v>
      </c>
      <c r="H99" s="8">
        <f t="shared" si="19"/>
        <v>0</v>
      </c>
      <c r="I99" s="10">
        <f t="shared" si="19"/>
        <v>0</v>
      </c>
      <c r="J99" s="8">
        <f t="shared" si="19"/>
        <v>0</v>
      </c>
      <c r="K99" s="10">
        <f t="shared" si="19"/>
        <v>0</v>
      </c>
      <c r="L99" s="86"/>
    </row>
    <row r="100" spans="1:12" ht="11.25" customHeight="1" x14ac:dyDescent="0.15">
      <c r="A100" s="14" t="s">
        <v>45</v>
      </c>
      <c r="B100" s="7" t="s">
        <v>15</v>
      </c>
      <c r="C100" s="70"/>
      <c r="D100" s="9">
        <f t="shared" si="1"/>
        <v>0</v>
      </c>
      <c r="E100" s="10">
        <f t="shared" si="1"/>
        <v>0</v>
      </c>
      <c r="F100" s="8">
        <f t="shared" si="1"/>
        <v>0</v>
      </c>
      <c r="G100" s="10">
        <f t="shared" si="2"/>
        <v>0</v>
      </c>
      <c r="H100" s="8">
        <f t="shared" si="2"/>
        <v>0</v>
      </c>
      <c r="I100" s="10">
        <f t="shared" si="2"/>
        <v>0</v>
      </c>
      <c r="J100" s="8">
        <f t="shared" si="2"/>
        <v>0</v>
      </c>
      <c r="K100" s="10">
        <f t="shared" si="2"/>
        <v>0</v>
      </c>
      <c r="L100" s="86"/>
    </row>
    <row r="101" spans="1:12" s="6" customFormat="1" ht="28.5" customHeight="1" x14ac:dyDescent="0.15">
      <c r="A101" s="30" t="s">
        <v>46</v>
      </c>
      <c r="B101" s="31" t="s">
        <v>44</v>
      </c>
      <c r="C101" s="32">
        <v>70787.899999999994</v>
      </c>
      <c r="D101" s="33">
        <v>80615.3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86"/>
    </row>
    <row r="102" spans="1:12" ht="19.5" customHeight="1" x14ac:dyDescent="0.15">
      <c r="A102" s="14" t="s">
        <v>32</v>
      </c>
      <c r="B102" s="7" t="s">
        <v>44</v>
      </c>
      <c r="C102" s="8">
        <f t="shared" ref="C102:K102" si="20">IF(ISERROR(C48/C23),0,(C48/C23/12)*1000)</f>
        <v>29760.416666666668</v>
      </c>
      <c r="D102" s="9">
        <f t="shared" si="20"/>
        <v>47052.083333333336</v>
      </c>
      <c r="E102" s="10">
        <f t="shared" si="20"/>
        <v>55625</v>
      </c>
      <c r="F102" s="8">
        <f t="shared" si="20"/>
        <v>59791.666666666664</v>
      </c>
      <c r="G102" s="10">
        <f t="shared" si="20"/>
        <v>60072.916666666664</v>
      </c>
      <c r="H102" s="8">
        <f t="shared" si="20"/>
        <v>63375</v>
      </c>
      <c r="I102" s="10">
        <f t="shared" si="20"/>
        <v>63979.166666666664</v>
      </c>
      <c r="J102" s="8">
        <f t="shared" si="20"/>
        <v>67177.083333333328</v>
      </c>
      <c r="K102" s="10">
        <f t="shared" si="20"/>
        <v>68135.416666666672</v>
      </c>
      <c r="L102" s="86"/>
    </row>
    <row r="103" spans="1:12" ht="11.25" customHeight="1" x14ac:dyDescent="0.15">
      <c r="A103" s="14" t="s">
        <v>45</v>
      </c>
      <c r="B103" s="7" t="s">
        <v>15</v>
      </c>
      <c r="C103" s="70"/>
      <c r="D103" s="9">
        <f t="shared" si="1"/>
        <v>158.10290514525727</v>
      </c>
      <c r="E103" s="10">
        <f t="shared" si="1"/>
        <v>118.22005756032765</v>
      </c>
      <c r="F103" s="8">
        <f t="shared" si="1"/>
        <v>107.49063670411985</v>
      </c>
      <c r="G103" s="10">
        <f t="shared" si="2"/>
        <v>107.99625468164793</v>
      </c>
      <c r="H103" s="8">
        <f t="shared" si="2"/>
        <v>105.99303135888502</v>
      </c>
      <c r="I103" s="10">
        <f t="shared" si="2"/>
        <v>106.50251430553148</v>
      </c>
      <c r="J103" s="8">
        <f t="shared" si="2"/>
        <v>105.99934253780407</v>
      </c>
      <c r="K103" s="10">
        <f t="shared" si="2"/>
        <v>106.49625529143603</v>
      </c>
      <c r="L103" s="86"/>
    </row>
    <row r="104" spans="1:12" s="6" customFormat="1" ht="28.5" customHeight="1" x14ac:dyDescent="0.15">
      <c r="A104" s="30" t="s">
        <v>46</v>
      </c>
      <c r="B104" s="31" t="s">
        <v>44</v>
      </c>
      <c r="C104" s="32">
        <v>31880.1</v>
      </c>
      <c r="D104" s="33">
        <v>44640.800000000003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86"/>
    </row>
    <row r="105" spans="1:12" ht="19.5" customHeight="1" x14ac:dyDescent="0.15">
      <c r="A105" s="14" t="s">
        <v>33</v>
      </c>
      <c r="B105" s="7" t="s">
        <v>44</v>
      </c>
      <c r="C105" s="8">
        <f t="shared" ref="C105:K105" si="21">IF(ISERROR(C49/C24),0,(C49/C24/12)*1000)</f>
        <v>28268.939393939396</v>
      </c>
      <c r="D105" s="9">
        <f t="shared" si="21"/>
        <v>27003.623188405796</v>
      </c>
      <c r="E105" s="10">
        <f t="shared" si="21"/>
        <v>31634.057971014496</v>
      </c>
      <c r="F105" s="8">
        <f t="shared" si="21"/>
        <v>34163.043478260865</v>
      </c>
      <c r="G105" s="10">
        <f t="shared" si="21"/>
        <v>34322.916666666664</v>
      </c>
      <c r="H105" s="8">
        <f t="shared" si="21"/>
        <v>36384.057971014496</v>
      </c>
      <c r="I105" s="10">
        <f t="shared" si="21"/>
        <v>36722.222222222219</v>
      </c>
      <c r="J105" s="8">
        <f t="shared" si="21"/>
        <v>38637.681159420288</v>
      </c>
      <c r="K105" s="10">
        <f t="shared" si="21"/>
        <v>39180.555555555555</v>
      </c>
      <c r="L105" s="86"/>
    </row>
    <row r="106" spans="1:12" ht="11.25" customHeight="1" x14ac:dyDescent="0.15">
      <c r="A106" s="14" t="s">
        <v>45</v>
      </c>
      <c r="B106" s="7" t="s">
        <v>15</v>
      </c>
      <c r="C106" s="70"/>
      <c r="D106" s="9">
        <f t="shared" si="1"/>
        <v>95.524005383078247</v>
      </c>
      <c r="E106" s="10">
        <f t="shared" si="1"/>
        <v>117.14745739970482</v>
      </c>
      <c r="F106" s="8">
        <f t="shared" si="1"/>
        <v>107.99450234795553</v>
      </c>
      <c r="G106" s="10">
        <f t="shared" si="2"/>
        <v>108.49988546558238</v>
      </c>
      <c r="H106" s="8">
        <f t="shared" si="2"/>
        <v>106.50121964153148</v>
      </c>
      <c r="I106" s="10">
        <f t="shared" si="2"/>
        <v>106.99038947900861</v>
      </c>
      <c r="J106" s="8">
        <f t="shared" si="2"/>
        <v>106.1939852619</v>
      </c>
      <c r="K106" s="10">
        <f t="shared" si="2"/>
        <v>106.69440242057489</v>
      </c>
      <c r="L106" s="86"/>
    </row>
    <row r="107" spans="1:12" s="6" customFormat="1" ht="28.5" customHeight="1" x14ac:dyDescent="0.15">
      <c r="A107" s="30" t="s">
        <v>46</v>
      </c>
      <c r="B107" s="31" t="s">
        <v>44</v>
      </c>
      <c r="C107" s="32">
        <v>28302.1</v>
      </c>
      <c r="D107" s="33">
        <v>31143.1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86"/>
    </row>
    <row r="108" spans="1:12" ht="29.25" customHeight="1" x14ac:dyDescent="0.15">
      <c r="A108" s="14" t="s">
        <v>34</v>
      </c>
      <c r="B108" s="7" t="s">
        <v>44</v>
      </c>
      <c r="C108" s="8">
        <f t="shared" ref="C108:K108" si="22">IF(ISERROR(C50/C25),0,(C50/C25/12)*1000)</f>
        <v>42389.023908318515</v>
      </c>
      <c r="D108" s="9">
        <f t="shared" si="22"/>
        <v>48995.990463805807</v>
      </c>
      <c r="E108" s="10">
        <f t="shared" si="22"/>
        <v>58477.453241096591</v>
      </c>
      <c r="F108" s="8">
        <f t="shared" si="22"/>
        <v>63462.403100775191</v>
      </c>
      <c r="G108" s="10">
        <f t="shared" si="22"/>
        <v>63888.266357547654</v>
      </c>
      <c r="H108" s="8">
        <f t="shared" si="22"/>
        <v>67519.798136645957</v>
      </c>
      <c r="I108" s="10">
        <f t="shared" si="22"/>
        <v>68223.704563031715</v>
      </c>
      <c r="J108" s="8">
        <f t="shared" si="22"/>
        <v>71570.956454121319</v>
      </c>
      <c r="K108" s="10">
        <f t="shared" si="22"/>
        <v>72658.21068938807</v>
      </c>
      <c r="L108" s="86"/>
    </row>
    <row r="109" spans="1:12" ht="11.25" customHeight="1" x14ac:dyDescent="0.15">
      <c r="A109" s="14" t="s">
        <v>45</v>
      </c>
      <c r="B109" s="7" t="s">
        <v>15</v>
      </c>
      <c r="C109" s="70"/>
      <c r="D109" s="9">
        <f t="shared" si="1"/>
        <v>115.58650317067274</v>
      </c>
      <c r="E109" s="10">
        <f t="shared" si="1"/>
        <v>119.35150751630361</v>
      </c>
      <c r="F109" s="8">
        <f t="shared" si="1"/>
        <v>108.52456730481433</v>
      </c>
      <c r="G109" s="10">
        <f t="shared" si="2"/>
        <v>109.25281936294802</v>
      </c>
      <c r="H109" s="8">
        <f t="shared" si="2"/>
        <v>106.39338385819998</v>
      </c>
      <c r="I109" s="10">
        <f t="shared" si="2"/>
        <v>106.78596940042323</v>
      </c>
      <c r="J109" s="8">
        <f t="shared" si="2"/>
        <v>105.9999562043664</v>
      </c>
      <c r="K109" s="10">
        <f t="shared" si="2"/>
        <v>106.49994918153311</v>
      </c>
      <c r="L109" s="86"/>
    </row>
    <row r="110" spans="1:12" s="6" customFormat="1" ht="28.5" customHeight="1" x14ac:dyDescent="0.15">
      <c r="A110" s="30" t="s">
        <v>46</v>
      </c>
      <c r="B110" s="31" t="s">
        <v>44</v>
      </c>
      <c r="C110" s="32">
        <v>29851.7</v>
      </c>
      <c r="D110" s="33">
        <v>36327.4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86"/>
    </row>
    <row r="111" spans="1:12" ht="11.25" customHeight="1" x14ac:dyDescent="0.15">
      <c r="A111" s="14" t="s">
        <v>35</v>
      </c>
      <c r="B111" s="7" t="s">
        <v>44</v>
      </c>
      <c r="C111" s="8">
        <f t="shared" ref="C111:K111" si="23">IF(ISERROR(C51/C26),0,(C51/C26/12)*1000)</f>
        <v>27717.821158690182</v>
      </c>
      <c r="D111" s="9">
        <f t="shared" si="23"/>
        <v>31152.006172839505</v>
      </c>
      <c r="E111" s="10">
        <f t="shared" si="23"/>
        <v>36862.592110966623</v>
      </c>
      <c r="F111" s="8">
        <f t="shared" si="23"/>
        <v>39811.551798872992</v>
      </c>
      <c r="G111" s="10">
        <f t="shared" si="23"/>
        <v>39995.892779939473</v>
      </c>
      <c r="H111" s="8">
        <f t="shared" si="23"/>
        <v>42399.328131772869</v>
      </c>
      <c r="I111" s="10">
        <f t="shared" si="23"/>
        <v>42779.939472546481</v>
      </c>
      <c r="J111" s="8">
        <f t="shared" si="23"/>
        <v>45027.958387516257</v>
      </c>
      <c r="K111" s="10">
        <f t="shared" si="23"/>
        <v>45646.022481625601</v>
      </c>
      <c r="L111" s="86"/>
    </row>
    <row r="112" spans="1:12" ht="11.25" customHeight="1" x14ac:dyDescent="0.15">
      <c r="A112" s="14" t="s">
        <v>45</v>
      </c>
      <c r="B112" s="7" t="s">
        <v>15</v>
      </c>
      <c r="C112" s="70"/>
      <c r="D112" s="9">
        <f t="shared" si="1"/>
        <v>112.38980868838107</v>
      </c>
      <c r="E112" s="10">
        <f t="shared" si="1"/>
        <v>118.33135852132055</v>
      </c>
      <c r="F112" s="8">
        <f t="shared" si="1"/>
        <v>107.99987065214833</v>
      </c>
      <c r="G112" s="10">
        <f t="shared" si="2"/>
        <v>108.49994666555392</v>
      </c>
      <c r="H112" s="8">
        <f t="shared" si="2"/>
        <v>106.50006396629115</v>
      </c>
      <c r="I112" s="10">
        <f t="shared" si="2"/>
        <v>106.96083147318414</v>
      </c>
      <c r="J112" s="8">
        <f t="shared" si="2"/>
        <v>106.19969789986735</v>
      </c>
      <c r="K112" s="10">
        <f t="shared" si="2"/>
        <v>106.69959575543204</v>
      </c>
      <c r="L112" s="86"/>
    </row>
    <row r="113" spans="1:12" s="6" customFormat="1" ht="28.5" customHeight="1" x14ac:dyDescent="0.15">
      <c r="A113" s="30" t="s">
        <v>46</v>
      </c>
      <c r="B113" s="31" t="s">
        <v>44</v>
      </c>
      <c r="C113" s="32">
        <v>28379.3</v>
      </c>
      <c r="D113" s="33">
        <v>31951.1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86"/>
    </row>
    <row r="114" spans="1:12" ht="19.5" customHeight="1" x14ac:dyDescent="0.15">
      <c r="A114" s="14" t="s">
        <v>36</v>
      </c>
      <c r="B114" s="7" t="s">
        <v>44</v>
      </c>
      <c r="C114" s="8">
        <f t="shared" ref="C114:K114" si="24">IF(ISERROR(C52/C27),0,(C52/C27/12)*1000)</f>
        <v>32032.31083844581</v>
      </c>
      <c r="D114" s="9">
        <f t="shared" si="24"/>
        <v>36544.962812711288</v>
      </c>
      <c r="E114" s="10">
        <f t="shared" si="24"/>
        <v>43907.707910750505</v>
      </c>
      <c r="F114" s="8">
        <f t="shared" si="24"/>
        <v>47858.51926977688</v>
      </c>
      <c r="G114" s="10">
        <f t="shared" si="24"/>
        <v>47991.059379217266</v>
      </c>
      <c r="H114" s="8">
        <f t="shared" si="24"/>
        <v>51010.4800540906</v>
      </c>
      <c r="I114" s="10">
        <f t="shared" si="24"/>
        <v>51315.789473684214</v>
      </c>
      <c r="J114" s="8">
        <f t="shared" si="24"/>
        <v>54070.993914807303</v>
      </c>
      <c r="K114" s="10">
        <f t="shared" si="24"/>
        <v>54651.31578947368</v>
      </c>
      <c r="L114" s="86"/>
    </row>
    <row r="115" spans="1:12" ht="11.25" customHeight="1" x14ac:dyDescent="0.15">
      <c r="A115" s="14" t="s">
        <v>45</v>
      </c>
      <c r="B115" s="7" t="s">
        <v>15</v>
      </c>
      <c r="C115" s="70"/>
      <c r="D115" s="9">
        <f t="shared" si="1"/>
        <v>114.08781276201061</v>
      </c>
      <c r="E115" s="10">
        <f t="shared" si="1"/>
        <v>120.14708603145236</v>
      </c>
      <c r="F115" s="8">
        <f t="shared" si="1"/>
        <v>108.99799043725315</v>
      </c>
      <c r="G115" s="10">
        <f t="shared" si="2"/>
        <v>109.29985112583611</v>
      </c>
      <c r="H115" s="8">
        <f t="shared" si="2"/>
        <v>106.58599729453854</v>
      </c>
      <c r="I115" s="10">
        <f t="shared" si="2"/>
        <v>106.92781142461452</v>
      </c>
      <c r="J115" s="8">
        <f t="shared" si="2"/>
        <v>105.99977466879626</v>
      </c>
      <c r="K115" s="10">
        <f t="shared" si="2"/>
        <v>106.5</v>
      </c>
      <c r="L115" s="86"/>
    </row>
    <row r="116" spans="1:12" s="6" customFormat="1" ht="28.5" customHeight="1" x14ac:dyDescent="0.15">
      <c r="A116" s="30" t="s">
        <v>46</v>
      </c>
      <c r="B116" s="31" t="s">
        <v>44</v>
      </c>
      <c r="C116" s="32">
        <v>32400</v>
      </c>
      <c r="D116" s="33">
        <v>37102.699999999997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86"/>
    </row>
    <row r="117" spans="1:12" ht="19.5" customHeight="1" x14ac:dyDescent="0.15">
      <c r="A117" s="14" t="s">
        <v>37</v>
      </c>
      <c r="B117" s="7" t="s">
        <v>44</v>
      </c>
      <c r="C117" s="8">
        <f t="shared" ref="C117:K117" si="25">IF(ISERROR(C53/C28),0,(C53/C28/12)*1000)</f>
        <v>27511.636636636638</v>
      </c>
      <c r="D117" s="9">
        <f t="shared" si="25"/>
        <v>33529.166666666672</v>
      </c>
      <c r="E117" s="10">
        <f t="shared" si="25"/>
        <v>39620.462046204622</v>
      </c>
      <c r="F117" s="8">
        <f t="shared" si="25"/>
        <v>43186.026936026938</v>
      </c>
      <c r="G117" s="10">
        <f t="shared" si="25"/>
        <v>43384.488448844881</v>
      </c>
      <c r="H117" s="8">
        <f t="shared" si="25"/>
        <v>45993.265993265995</v>
      </c>
      <c r="I117" s="10">
        <f t="shared" si="25"/>
        <v>46464.521452145214</v>
      </c>
      <c r="J117" s="8">
        <f t="shared" si="25"/>
        <v>48752.525252525251</v>
      </c>
      <c r="K117" s="10">
        <f t="shared" si="25"/>
        <v>49484.323432343241</v>
      </c>
      <c r="L117" s="86"/>
    </row>
    <row r="118" spans="1:12" ht="11.25" customHeight="1" x14ac:dyDescent="0.15">
      <c r="A118" s="14" t="s">
        <v>45</v>
      </c>
      <c r="B118" s="7" t="s">
        <v>15</v>
      </c>
      <c r="C118" s="70"/>
      <c r="D118" s="9">
        <f t="shared" si="1"/>
        <v>121.87267195153566</v>
      </c>
      <c r="E118" s="10">
        <f t="shared" si="1"/>
        <v>118.167154108228</v>
      </c>
      <c r="F118" s="8">
        <f t="shared" si="1"/>
        <v>108.99930163778559</v>
      </c>
      <c r="G118" s="10">
        <f t="shared" si="2"/>
        <v>109.50020824656393</v>
      </c>
      <c r="H118" s="8">
        <f t="shared" si="2"/>
        <v>106.50034109735893</v>
      </c>
      <c r="I118" s="10">
        <f t="shared" si="2"/>
        <v>107.09938762314101</v>
      </c>
      <c r="J118" s="8">
        <f t="shared" si="2"/>
        <v>105.99926793557832</v>
      </c>
      <c r="K118" s="10">
        <f t="shared" si="2"/>
        <v>106.49915653023174</v>
      </c>
      <c r="L118" s="86"/>
    </row>
    <row r="119" spans="1:12" s="6" customFormat="1" ht="28.5" customHeight="1" x14ac:dyDescent="0.15">
      <c r="A119" s="30" t="s">
        <v>46</v>
      </c>
      <c r="B119" s="31" t="s">
        <v>44</v>
      </c>
      <c r="C119" s="32">
        <v>29768.9</v>
      </c>
      <c r="D119" s="33">
        <v>35694.800000000003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86"/>
    </row>
    <row r="120" spans="1:12" ht="11.25" customHeight="1" x14ac:dyDescent="0.15">
      <c r="A120" s="14" t="s">
        <v>38</v>
      </c>
      <c r="B120" s="7" t="s">
        <v>44</v>
      </c>
      <c r="C120" s="8">
        <f t="shared" ref="C120:K120" si="26">IF(ISERROR(C54/C29),0,(C54/C29/12)*1000)</f>
        <v>20287.037037037036</v>
      </c>
      <c r="D120" s="9">
        <f t="shared" si="26"/>
        <v>21911.458333333332</v>
      </c>
      <c r="E120" s="10">
        <f t="shared" si="26"/>
        <v>25058.333333333332</v>
      </c>
      <c r="F120" s="8">
        <f t="shared" si="26"/>
        <v>27184.523809523809</v>
      </c>
      <c r="G120" s="10">
        <f t="shared" si="26"/>
        <v>27312.5</v>
      </c>
      <c r="H120" s="8">
        <f t="shared" si="26"/>
        <v>28815</v>
      </c>
      <c r="I120" s="10">
        <f t="shared" si="26"/>
        <v>29088.235294117647</v>
      </c>
      <c r="J120" s="8">
        <f t="shared" si="26"/>
        <v>30537.037037037036</v>
      </c>
      <c r="K120" s="10">
        <f t="shared" si="26"/>
        <v>30973.958333333332</v>
      </c>
      <c r="L120" s="86"/>
    </row>
    <row r="121" spans="1:12" ht="11.25" customHeight="1" x14ac:dyDescent="0.15">
      <c r="A121" s="14" t="s">
        <v>45</v>
      </c>
      <c r="B121" s="7" t="s">
        <v>15</v>
      </c>
      <c r="C121" s="70"/>
      <c r="D121" s="9">
        <f t="shared" si="1"/>
        <v>108.00718849840256</v>
      </c>
      <c r="E121" s="10">
        <f t="shared" si="1"/>
        <v>114.36177798906584</v>
      </c>
      <c r="F121" s="8">
        <f t="shared" si="1"/>
        <v>108.4849636562307</v>
      </c>
      <c r="G121" s="10">
        <f t="shared" si="2"/>
        <v>108.99567675424011</v>
      </c>
      <c r="H121" s="8">
        <f t="shared" si="2"/>
        <v>105.99781037880447</v>
      </c>
      <c r="I121" s="10">
        <f t="shared" si="2"/>
        <v>106.50154798761611</v>
      </c>
      <c r="J121" s="8">
        <f t="shared" si="2"/>
        <v>105.97618267234785</v>
      </c>
      <c r="K121" s="10">
        <f t="shared" si="2"/>
        <v>106.48276879002358</v>
      </c>
      <c r="L121" s="86"/>
    </row>
    <row r="122" spans="1:12" s="6" customFormat="1" ht="28.5" customHeight="1" x14ac:dyDescent="0.15">
      <c r="A122" s="55" t="s">
        <v>46</v>
      </c>
      <c r="B122" s="56" t="s">
        <v>44</v>
      </c>
      <c r="C122" s="57">
        <v>109675</v>
      </c>
      <c r="D122" s="58">
        <v>30166.7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87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3" priority="3536" operator="lessThan">
      <formula>$C$57</formula>
    </cfRule>
  </conditionalFormatting>
  <conditionalFormatting sqref="C56">
    <cfRule type="cellIs" dxfId="302" priority="23" operator="lessThan">
      <formula>#REF!</formula>
    </cfRule>
  </conditionalFormatting>
  <conditionalFormatting sqref="C60">
    <cfRule type="cellIs" dxfId="301" priority="22" operator="lessThan">
      <formula>#REF!</formula>
    </cfRule>
  </conditionalFormatting>
  <conditionalFormatting sqref="C63">
    <cfRule type="cellIs" dxfId="300" priority="21" operator="lessThan">
      <formula>#REF!</formula>
    </cfRule>
  </conditionalFormatting>
  <conditionalFormatting sqref="C65">
    <cfRule type="cellIs" dxfId="299" priority="20" operator="lessThan">
      <formula>#REF!</formula>
    </cfRule>
  </conditionalFormatting>
  <conditionalFormatting sqref="C67">
    <cfRule type="cellIs" dxfId="298" priority="19" operator="lessThan">
      <formula>#REF!</formula>
    </cfRule>
  </conditionalFormatting>
  <conditionalFormatting sqref="C70">
    <cfRule type="cellIs" dxfId="297" priority="18" operator="lessThan">
      <formula>#REF!</formula>
    </cfRule>
  </conditionalFormatting>
  <conditionalFormatting sqref="C73">
    <cfRule type="cellIs" dxfId="296" priority="17" operator="lessThan">
      <formula>#REF!</formula>
    </cfRule>
  </conditionalFormatting>
  <conditionalFormatting sqref="C76">
    <cfRule type="cellIs" dxfId="295" priority="16" operator="lessThan">
      <formula>#REF!</formula>
    </cfRule>
  </conditionalFormatting>
  <conditionalFormatting sqref="C79">
    <cfRule type="cellIs" dxfId="294" priority="15" operator="lessThan">
      <formula>#REF!</formula>
    </cfRule>
  </conditionalFormatting>
  <conditionalFormatting sqref="C82">
    <cfRule type="cellIs" dxfId="293" priority="14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2" operator="lessThan">
      <formula>#REF!</formula>
    </cfRule>
  </conditionalFormatting>
  <conditionalFormatting sqref="C91">
    <cfRule type="cellIs" dxfId="290" priority="11" operator="lessThan">
      <formula>#REF!</formula>
    </cfRule>
  </conditionalFormatting>
  <conditionalFormatting sqref="C94">
    <cfRule type="cellIs" dxfId="289" priority="10" operator="lessThan">
      <formula>#REF!</formula>
    </cfRule>
  </conditionalFormatting>
  <conditionalFormatting sqref="C97">
    <cfRule type="cellIs" dxfId="288" priority="9" operator="lessThan">
      <formula>#REF!</formula>
    </cfRule>
  </conditionalFormatting>
  <conditionalFormatting sqref="C100">
    <cfRule type="cellIs" dxfId="287" priority="8" operator="lessThan">
      <formula>#REF!</formula>
    </cfRule>
  </conditionalFormatting>
  <conditionalFormatting sqref="C103">
    <cfRule type="cellIs" dxfId="286" priority="7" operator="lessThan">
      <formula>#REF!</formula>
    </cfRule>
  </conditionalFormatting>
  <conditionalFormatting sqref="C106">
    <cfRule type="cellIs" dxfId="285" priority="6" operator="lessThan">
      <formula>#REF!</formula>
    </cfRule>
  </conditionalFormatting>
  <conditionalFormatting sqref="C109">
    <cfRule type="cellIs" dxfId="284" priority="5" operator="lessThan">
      <formula>#REF!</formula>
    </cfRule>
  </conditionalFormatting>
  <conditionalFormatting sqref="C112">
    <cfRule type="cellIs" dxfId="283" priority="4" operator="lessThan">
      <formula>#REF!</formula>
    </cfRule>
  </conditionalFormatting>
  <conditionalFormatting sqref="C115">
    <cfRule type="cellIs" dxfId="282" priority="3" operator="lessThan">
      <formula>#REF!</formula>
    </cfRule>
  </conditionalFormatting>
  <conditionalFormatting sqref="C118">
    <cfRule type="cellIs" dxfId="281" priority="2" operator="lessThan">
      <formula>#REF!</formula>
    </cfRule>
  </conditionalFormatting>
  <conditionalFormatting sqref="C121">
    <cfRule type="cellIs" dxfId="280" priority="1" operator="lessThan">
      <formula>#REF!</formula>
    </cfRule>
  </conditionalFormatting>
  <conditionalFormatting sqref="C30:K31 C33:D33 C37:D54">
    <cfRule type="cellIs" dxfId="279" priority="13916" operator="lessThan">
      <formula>#REF!</formula>
    </cfRule>
  </conditionalFormatting>
  <conditionalFormatting sqref="D30:D31">
    <cfRule type="cellIs" dxfId="278" priority="2902" operator="lessThan">
      <formula>$C$30</formula>
    </cfRule>
  </conditionalFormatting>
  <conditionalFormatting sqref="D55:D56">
    <cfRule type="cellIs" dxfId="277" priority="3535" operator="lessThan">
      <formula>$D$57</formula>
    </cfRule>
  </conditionalFormatting>
  <conditionalFormatting sqref="D55:D56">
    <cfRule type="cellIs" dxfId="276" priority="3260" operator="lessThan">
      <formula>$C$55</formula>
    </cfRule>
  </conditionalFormatting>
  <conditionalFormatting sqref="D59:D60">
    <cfRule type="cellIs" dxfId="275" priority="1644" operator="lessThan">
      <formula>$C$59</formula>
    </cfRule>
  </conditionalFormatting>
  <conditionalFormatting sqref="D62:D63">
    <cfRule type="cellIs" dxfId="274" priority="1642" operator="lessThan">
      <formula>$C$62</formula>
    </cfRule>
  </conditionalFormatting>
  <conditionalFormatting sqref="D64:D65">
    <cfRule type="cellIs" dxfId="273" priority="1641" operator="lessThan">
      <formula>$C$64</formula>
    </cfRule>
  </conditionalFormatting>
  <conditionalFormatting sqref="D66:D67">
    <cfRule type="cellIs" dxfId="272" priority="1640" operator="lessThan">
      <formula>$C$66</formula>
    </cfRule>
  </conditionalFormatting>
  <conditionalFormatting sqref="D69:D70">
    <cfRule type="cellIs" dxfId="271" priority="1637" operator="lessThan">
      <formula>$C$69</formula>
    </cfRule>
  </conditionalFormatting>
  <conditionalFormatting sqref="D72:D73">
    <cfRule type="cellIs" dxfId="270" priority="1634" operator="lessThan">
      <formula>$C$72</formula>
    </cfRule>
  </conditionalFormatting>
  <conditionalFormatting sqref="D75:D76">
    <cfRule type="cellIs" dxfId="269" priority="1631" operator="lessThan">
      <formula>$C$75</formula>
    </cfRule>
  </conditionalFormatting>
  <conditionalFormatting sqref="D78:D79">
    <cfRule type="cellIs" dxfId="268" priority="1628" operator="lessThan">
      <formula>$C$78</formula>
    </cfRule>
  </conditionalFormatting>
  <conditionalFormatting sqref="D81:D82">
    <cfRule type="cellIs" dxfId="267" priority="1625" operator="lessThan">
      <formula>$C$81</formula>
    </cfRule>
  </conditionalFormatting>
  <conditionalFormatting sqref="D84:D85">
    <cfRule type="cellIs" dxfId="266" priority="1622" operator="lessThan">
      <formula>$C$84</formula>
    </cfRule>
  </conditionalFormatting>
  <conditionalFormatting sqref="D87:D88">
    <cfRule type="cellIs" dxfId="265" priority="1619" operator="lessThan">
      <formula>$C$87</formula>
    </cfRule>
  </conditionalFormatting>
  <conditionalFormatting sqref="D90:D91">
    <cfRule type="cellIs" dxfId="264" priority="1616" operator="lessThan">
      <formula>$C$90</formula>
    </cfRule>
  </conditionalFormatting>
  <conditionalFormatting sqref="D93:D94">
    <cfRule type="cellIs" dxfId="263" priority="1613" operator="lessThan">
      <formula>$C$93</formula>
    </cfRule>
  </conditionalFormatting>
  <conditionalFormatting sqref="D96:D97">
    <cfRule type="cellIs" dxfId="262" priority="1610" operator="lessThan">
      <formula>$C$96</formula>
    </cfRule>
  </conditionalFormatting>
  <conditionalFormatting sqref="D99:D100">
    <cfRule type="cellIs" dxfId="261" priority="1607" operator="lessThan">
      <formula>$C$99</formula>
    </cfRule>
  </conditionalFormatting>
  <conditionalFormatting sqref="D102:D103">
    <cfRule type="cellIs" dxfId="260" priority="1604" operator="lessThan">
      <formula>$C$102</formula>
    </cfRule>
  </conditionalFormatting>
  <conditionalFormatting sqref="D105:D106">
    <cfRule type="cellIs" dxfId="259" priority="1601" operator="lessThan">
      <formula>$C$105</formula>
    </cfRule>
  </conditionalFormatting>
  <conditionalFormatting sqref="D108:D109">
    <cfRule type="cellIs" dxfId="258" priority="1598" operator="lessThan">
      <formula>$C$108</formula>
    </cfRule>
  </conditionalFormatting>
  <conditionalFormatting sqref="D111:D112">
    <cfRule type="cellIs" dxfId="257" priority="1595" operator="lessThan">
      <formula>$C$111</formula>
    </cfRule>
  </conditionalFormatting>
  <conditionalFormatting sqref="D114:D115">
    <cfRule type="cellIs" dxfId="256" priority="1592" operator="lessThan">
      <formula>$C$114</formula>
    </cfRule>
  </conditionalFormatting>
  <conditionalFormatting sqref="D117:D118">
    <cfRule type="cellIs" dxfId="255" priority="1589" operator="lessThan">
      <formula>$C$117</formula>
    </cfRule>
  </conditionalFormatting>
  <conditionalFormatting sqref="D120:D121">
    <cfRule type="cellIs" dxfId="254" priority="1586" operator="lessThan">
      <formula>$C$120</formula>
    </cfRule>
  </conditionalFormatting>
  <conditionalFormatting sqref="E30:E31">
    <cfRule type="cellIs" dxfId="253" priority="2901" operator="lessThan">
      <formula>$D$30</formula>
    </cfRule>
  </conditionalFormatting>
  <conditionalFormatting sqref="E55:E56">
    <cfRule type="cellIs" dxfId="252" priority="3259" operator="lessThan">
      <formula>$D$55</formula>
    </cfRule>
  </conditionalFormatting>
  <conditionalFormatting sqref="E59:E60">
    <cfRule type="cellIs" dxfId="251" priority="3254" operator="lessThan">
      <formula>$D$59</formula>
    </cfRule>
  </conditionalFormatting>
  <conditionalFormatting sqref="E62:E63">
    <cfRule type="cellIs" dxfId="250" priority="3229" operator="lessThan">
      <formula>$D$62</formula>
    </cfRule>
  </conditionalFormatting>
  <conditionalFormatting sqref="E64:E65">
    <cfRule type="cellIs" dxfId="249" priority="3228" operator="lessThan">
      <formula>$D$64</formula>
    </cfRule>
  </conditionalFormatting>
  <conditionalFormatting sqref="E66:E67">
    <cfRule type="cellIs" dxfId="248" priority="3227" operator="lessThan">
      <formula>$D$66</formula>
    </cfRule>
  </conditionalFormatting>
  <conditionalFormatting sqref="E69:E70">
    <cfRule type="cellIs" dxfId="247" priority="3226" operator="lessThan">
      <formula>$D$69</formula>
    </cfRule>
  </conditionalFormatting>
  <conditionalFormatting sqref="E72:E73">
    <cfRule type="cellIs" dxfId="246" priority="3225" operator="lessThan">
      <formula>$D$72</formula>
    </cfRule>
  </conditionalFormatting>
  <conditionalFormatting sqref="E75:E76">
    <cfRule type="cellIs" dxfId="245" priority="3224" operator="lessThan">
      <formula>$D$75</formula>
    </cfRule>
  </conditionalFormatting>
  <conditionalFormatting sqref="E78:E79">
    <cfRule type="cellIs" dxfId="244" priority="3223" operator="lessThan">
      <formula>$D$78</formula>
    </cfRule>
  </conditionalFormatting>
  <conditionalFormatting sqref="E81:E82">
    <cfRule type="cellIs" dxfId="243" priority="3222" operator="lessThan">
      <formula>$D$81</formula>
    </cfRule>
  </conditionalFormatting>
  <conditionalFormatting sqref="E84:E85">
    <cfRule type="cellIs" dxfId="242" priority="3221" operator="lessThan">
      <formula>$D$84</formula>
    </cfRule>
  </conditionalFormatting>
  <conditionalFormatting sqref="E87:E88">
    <cfRule type="cellIs" dxfId="241" priority="3220" operator="lessThan">
      <formula>$D$87</formula>
    </cfRule>
  </conditionalFormatting>
  <conditionalFormatting sqref="E90:E91">
    <cfRule type="cellIs" dxfId="240" priority="3219" operator="lessThan">
      <formula>$D$90</formula>
    </cfRule>
  </conditionalFormatting>
  <conditionalFormatting sqref="E93:E94">
    <cfRule type="cellIs" dxfId="239" priority="3218" operator="lessThan">
      <formula>$D$93</formula>
    </cfRule>
  </conditionalFormatting>
  <conditionalFormatting sqref="E96:E97">
    <cfRule type="cellIs" dxfId="238" priority="3217" operator="lessThan">
      <formula>$D$96</formula>
    </cfRule>
  </conditionalFormatting>
  <conditionalFormatting sqref="E99:E100">
    <cfRule type="cellIs" dxfId="237" priority="3216" operator="lessThan">
      <formula>$D$99</formula>
    </cfRule>
  </conditionalFormatting>
  <conditionalFormatting sqref="E102:E103">
    <cfRule type="cellIs" dxfId="236" priority="3215" operator="lessThan">
      <formula>$D$102</formula>
    </cfRule>
  </conditionalFormatting>
  <conditionalFormatting sqref="E105:E106">
    <cfRule type="cellIs" dxfId="235" priority="3214" operator="lessThan">
      <formula>$D$105</formula>
    </cfRule>
  </conditionalFormatting>
  <conditionalFormatting sqref="E108:E109">
    <cfRule type="cellIs" dxfId="234" priority="3213" operator="lessThan">
      <formula>$D$108</formula>
    </cfRule>
  </conditionalFormatting>
  <conditionalFormatting sqref="E111:E112">
    <cfRule type="cellIs" dxfId="233" priority="3212" operator="lessThan">
      <formula>$D$111</formula>
    </cfRule>
  </conditionalFormatting>
  <conditionalFormatting sqref="E114:E115">
    <cfRule type="cellIs" dxfId="232" priority="3211" operator="lessThan">
      <formula>$D$114</formula>
    </cfRule>
  </conditionalFormatting>
  <conditionalFormatting sqref="E117:E118">
    <cfRule type="cellIs" dxfId="231" priority="3210" operator="lessThan">
      <formula>$D$117</formula>
    </cfRule>
  </conditionalFormatting>
  <conditionalFormatting sqref="E120:E121">
    <cfRule type="cellIs" dxfId="230" priority="3209" operator="lessThan">
      <formula>$D$120</formula>
    </cfRule>
  </conditionalFormatting>
  <conditionalFormatting sqref="F30:F31">
    <cfRule type="cellIs" dxfId="229" priority="2900" operator="lessThan">
      <formula>$E$30</formula>
    </cfRule>
  </conditionalFormatting>
  <conditionalFormatting sqref="F55:F56">
    <cfRule type="cellIs" dxfId="228" priority="3258" operator="lessThan">
      <formula>$E$55</formula>
    </cfRule>
  </conditionalFormatting>
  <conditionalFormatting sqref="F59:F60">
    <cfRule type="cellIs" dxfId="227" priority="3208" operator="lessThan">
      <formula>$E$59</formula>
    </cfRule>
  </conditionalFormatting>
  <conditionalFormatting sqref="F62:F63">
    <cfRule type="cellIs" dxfId="226" priority="3207" operator="lessThan">
      <formula>$E$62</formula>
    </cfRule>
  </conditionalFormatting>
  <conditionalFormatting sqref="F64:F65">
    <cfRule type="cellIs" dxfId="225" priority="3206" operator="lessThan">
      <formula>$E$64</formula>
    </cfRule>
  </conditionalFormatting>
  <conditionalFormatting sqref="F66:F67">
    <cfRule type="cellIs" dxfId="224" priority="3205" operator="lessThan">
      <formula>$E$66</formula>
    </cfRule>
  </conditionalFormatting>
  <conditionalFormatting sqref="F69:F70">
    <cfRule type="cellIs" dxfId="223" priority="3204" operator="lessThan">
      <formula>$E$69</formula>
    </cfRule>
  </conditionalFormatting>
  <conditionalFormatting sqref="F72:F73">
    <cfRule type="cellIs" dxfId="222" priority="3203" operator="lessThan">
      <formula>$E$72</formula>
    </cfRule>
  </conditionalFormatting>
  <conditionalFormatting sqref="F75:F76">
    <cfRule type="cellIs" dxfId="221" priority="3202" operator="lessThan">
      <formula>$E$75</formula>
    </cfRule>
  </conditionalFormatting>
  <conditionalFormatting sqref="F78:F79">
    <cfRule type="cellIs" dxfId="220" priority="3201" operator="lessThan">
      <formula>$E$78</formula>
    </cfRule>
  </conditionalFormatting>
  <conditionalFormatting sqref="F81:F82">
    <cfRule type="cellIs" dxfId="219" priority="3200" operator="lessThan">
      <formula>$E$81</formula>
    </cfRule>
  </conditionalFormatting>
  <conditionalFormatting sqref="F84:F85">
    <cfRule type="cellIs" dxfId="218" priority="3199" operator="lessThan">
      <formula>$E$84</formula>
    </cfRule>
  </conditionalFormatting>
  <conditionalFormatting sqref="F87:F88">
    <cfRule type="cellIs" dxfId="217" priority="3198" operator="lessThan">
      <formula>$E$87</formula>
    </cfRule>
  </conditionalFormatting>
  <conditionalFormatting sqref="F90:F91">
    <cfRule type="cellIs" dxfId="216" priority="3197" operator="lessThan">
      <formula>$E$90</formula>
    </cfRule>
  </conditionalFormatting>
  <conditionalFormatting sqref="F93:F94">
    <cfRule type="cellIs" dxfId="215" priority="3196" operator="lessThan">
      <formula>$E$93</formula>
    </cfRule>
  </conditionalFormatting>
  <conditionalFormatting sqref="F96:F97">
    <cfRule type="cellIs" dxfId="214" priority="3195" operator="lessThan">
      <formula>$E$96</formula>
    </cfRule>
  </conditionalFormatting>
  <conditionalFormatting sqref="F99:F100">
    <cfRule type="cellIs" dxfId="213" priority="3194" operator="lessThan">
      <formula>$E$99</formula>
    </cfRule>
  </conditionalFormatting>
  <conditionalFormatting sqref="F102:F103">
    <cfRule type="cellIs" dxfId="212" priority="3193" operator="lessThan">
      <formula>$E$102</formula>
    </cfRule>
  </conditionalFormatting>
  <conditionalFormatting sqref="F105:F106">
    <cfRule type="cellIs" dxfId="211" priority="3192" operator="lessThan">
      <formula>$E$105</formula>
    </cfRule>
  </conditionalFormatting>
  <conditionalFormatting sqref="F108:F109">
    <cfRule type="cellIs" dxfId="210" priority="3191" operator="lessThan">
      <formula>$E$108</formula>
    </cfRule>
  </conditionalFormatting>
  <conditionalFormatting sqref="F111:F112">
    <cfRule type="cellIs" dxfId="209" priority="3190" operator="lessThan">
      <formula>$E$111</formula>
    </cfRule>
  </conditionalFormatting>
  <conditionalFormatting sqref="F114:F115">
    <cfRule type="cellIs" dxfId="208" priority="3189" operator="lessThan">
      <formula>$E$114</formula>
    </cfRule>
  </conditionalFormatting>
  <conditionalFormatting sqref="F117:F118">
    <cfRule type="cellIs" dxfId="207" priority="3188" operator="lessThan">
      <formula>$E$117</formula>
    </cfRule>
  </conditionalFormatting>
  <conditionalFormatting sqref="F120:F121">
    <cfRule type="cellIs" dxfId="206" priority="3187" operator="lessThan">
      <formula>$E$120</formula>
    </cfRule>
  </conditionalFormatting>
  <conditionalFormatting sqref="G33">
    <cfRule type="cellIs" dxfId="205" priority="13844" stopIfTrue="1" operator="lessThan">
      <formula>$F$33</formula>
    </cfRule>
  </conditionalFormatting>
  <conditionalFormatting sqref="G34">
    <cfRule type="cellIs" dxfId="204" priority="13843" stopIfTrue="1" operator="lessThan">
      <formula>$F$34</formula>
    </cfRule>
  </conditionalFormatting>
  <conditionalFormatting sqref="G35">
    <cfRule type="cellIs" dxfId="203" priority="13842" stopIfTrue="1" operator="lessThan">
      <formula>$F$35</formula>
    </cfRule>
  </conditionalFormatting>
  <conditionalFormatting sqref="G37">
    <cfRule type="cellIs" dxfId="202" priority="13840" stopIfTrue="1" operator="lessThan">
      <formula>$F$37</formula>
    </cfRule>
  </conditionalFormatting>
  <conditionalFormatting sqref="G38">
    <cfRule type="cellIs" dxfId="201" priority="13839" stopIfTrue="1" operator="lessThan">
      <formula>$F$38</formula>
    </cfRule>
  </conditionalFormatting>
  <conditionalFormatting sqref="G39">
    <cfRule type="cellIs" dxfId="200" priority="13838" stopIfTrue="1" operator="lessThan">
      <formula>$F$39</formula>
    </cfRule>
  </conditionalFormatting>
  <conditionalFormatting sqref="G40">
    <cfRule type="cellIs" dxfId="199" priority="13837" stopIfTrue="1" operator="lessThan">
      <formula>$F$40</formula>
    </cfRule>
  </conditionalFormatting>
  <conditionalFormatting sqref="G41">
    <cfRule type="cellIs" dxfId="198" priority="13836" stopIfTrue="1" operator="lessThan">
      <formula>$F$41</formula>
    </cfRule>
  </conditionalFormatting>
  <conditionalFormatting sqref="G42">
    <cfRule type="cellIs" dxfId="197" priority="13835" stopIfTrue="1" operator="lessThan">
      <formula>$F$42</formula>
    </cfRule>
  </conditionalFormatting>
  <conditionalFormatting sqref="G43">
    <cfRule type="cellIs" dxfId="196" priority="13834" stopIfTrue="1" operator="lessThan">
      <formula>$F$43</formula>
    </cfRule>
  </conditionalFormatting>
  <conditionalFormatting sqref="G44">
    <cfRule type="cellIs" dxfId="195" priority="13833" stopIfTrue="1" operator="lessThan">
      <formula>$F$44</formula>
    </cfRule>
  </conditionalFormatting>
  <conditionalFormatting sqref="G45">
    <cfRule type="cellIs" dxfId="194" priority="13832" stopIfTrue="1" operator="lessThan">
      <formula>$F$45</formula>
    </cfRule>
  </conditionalFormatting>
  <conditionalFormatting sqref="G46">
    <cfRule type="cellIs" dxfId="193" priority="13831" stopIfTrue="1" operator="lessThan">
      <formula>$F$46</formula>
    </cfRule>
  </conditionalFormatting>
  <conditionalFormatting sqref="G47">
    <cfRule type="cellIs" dxfId="192" priority="13830" stopIfTrue="1" operator="lessThan">
      <formula>$F$47</formula>
    </cfRule>
  </conditionalFormatting>
  <conditionalFormatting sqref="G48">
    <cfRule type="cellIs" dxfId="191" priority="13829" stopIfTrue="1" operator="lessThan">
      <formula>$F$48</formula>
    </cfRule>
  </conditionalFormatting>
  <conditionalFormatting sqref="G49">
    <cfRule type="cellIs" dxfId="190" priority="13828" stopIfTrue="1" operator="lessThan">
      <formula>$F$49</formula>
    </cfRule>
  </conditionalFormatting>
  <conditionalFormatting sqref="G50">
    <cfRule type="cellIs" dxfId="189" priority="13827" stopIfTrue="1" operator="lessThan">
      <formula>$F$50</formula>
    </cfRule>
  </conditionalFormatting>
  <conditionalFormatting sqref="G51">
    <cfRule type="cellIs" dxfId="188" priority="13826" stopIfTrue="1" operator="lessThan">
      <formula>$F$51</formula>
    </cfRule>
  </conditionalFormatting>
  <conditionalFormatting sqref="G52">
    <cfRule type="cellIs" dxfId="187" priority="13825" stopIfTrue="1" operator="lessThan">
      <formula>$F$52</formula>
    </cfRule>
  </conditionalFormatting>
  <conditionalFormatting sqref="G53">
    <cfRule type="cellIs" dxfId="186" priority="13824" stopIfTrue="1" operator="lessThan">
      <formula>$F$53</formula>
    </cfRule>
  </conditionalFormatting>
  <conditionalFormatting sqref="G54">
    <cfRule type="cellIs" dxfId="185" priority="13823" stopIfTrue="1" operator="lessThan">
      <formula>$F$54</formula>
    </cfRule>
  </conditionalFormatting>
  <conditionalFormatting sqref="G57 G61 G68 G71 G74 G77 G80 G83 G86 G89 G92 G95 G98 G101 G104 G107 G110 G113 G116 G119 G122">
    <cfRule type="cellIs" dxfId="184" priority="5156" stopIfTrue="1" operator="lessThan">
      <formula>$F$5</formula>
    </cfRule>
  </conditionalFormatting>
  <conditionalFormatting sqref="G57 G61 G68 G71 G74 G77 G80 G83 G86 G89 G92 G95 G98 G101 G104 G107 G110 G113 G116 G119 G122">
    <cfRule type="cellIs" dxfId="183" priority="13894" stopIfTrue="1" operator="lessThan">
      <formula>$F$26</formula>
    </cfRule>
  </conditionalFormatting>
  <conditionalFormatting sqref="G57 G61 G68 G71 G74 G77 G80 G83 G86 G89 G92 G95 G98 G101 G104 G107 G110 G113 G116 G119 G122">
    <cfRule type="cellIs" dxfId="182" priority="13893" stopIfTrue="1" operator="lessThan">
      <formula>$F$27</formula>
    </cfRule>
  </conditionalFormatting>
  <conditionalFormatting sqref="G57 G61 G68 G71 G74 G77 G80 G83 G86 G89 G92 G95 G98 G101 G104 G107 G110 G113 G116 G119 G122">
    <cfRule type="cellIs" dxfId="181" priority="13895" stopIfTrue="1" operator="lessThan">
      <formula>$F$25</formula>
    </cfRule>
  </conditionalFormatting>
  <conditionalFormatting sqref="G57 G61 G68 G71 G74 G77 G80 G83 G86 G89 G92 G95 G98 G101 G104 G107 G110 G113 G116 G119 G122">
    <cfRule type="cellIs" dxfId="180" priority="13899" stopIfTrue="1" operator="lessThan">
      <formula>$F$21</formula>
    </cfRule>
  </conditionalFormatting>
  <conditionalFormatting sqref="G57 G61 G68 G71 G74 G77 G80 G83 G86 G89 G92 G95 G98 G101 G104 G107 G110 G113 G116 G119 G122">
    <cfRule type="cellIs" dxfId="179" priority="13892" stopIfTrue="1" operator="lessThan">
      <formula>$F$28</formula>
    </cfRule>
  </conditionalFormatting>
  <conditionalFormatting sqref="G57 G61 G68 G71 G74 G77 G80 G83 G86 G89 G92 G95 G98 G101 G104 G107 G110 G113 G116 G119 G122">
    <cfRule type="cellIs" dxfId="178" priority="13897" stopIfTrue="1" operator="lessThan">
      <formula>$F$23</formula>
    </cfRule>
  </conditionalFormatting>
  <conditionalFormatting sqref="G57 G61 G68 G71 G74 G77 G80 G83 G86 G89 G92 G95 G98 G101 G104 G107 G110 G113 G116 G119 G122">
    <cfRule type="cellIs" dxfId="177" priority="5150" stopIfTrue="1" operator="lessThan">
      <formula>$F$134</formula>
    </cfRule>
  </conditionalFormatting>
  <conditionalFormatting sqref="G57 G61 G68 G71 G74 G77 G80 G83 G86 G89 G92 G95 G98 G101 G104 G107 G110 G113 G116 G119 G122">
    <cfRule type="cellIs" dxfId="176" priority="13891" stopIfTrue="1" operator="lessThan">
      <formula>$F$29</formula>
    </cfRule>
  </conditionalFormatting>
  <conditionalFormatting sqref="G57 G61 G68 G71 G74 G77 G80 G83 G86 G89 G92 G95 G98 G101 G104 G107 G110 G113 G116 G119 G122">
    <cfRule type="cellIs" dxfId="175" priority="13898" stopIfTrue="1" operator="lessThan">
      <formula>$F$22</formula>
    </cfRule>
  </conditionalFormatting>
  <conditionalFormatting sqref="G57 G61 G68 G71 G74 G77 G80 G83 G86 G89 G92 G95 G98 G101 G104 G107 G110 G113 G116 G119 G122">
    <cfRule type="cellIs" dxfId="174" priority="13900" stopIfTrue="1" operator="lessThan">
      <formula>$F$20</formula>
    </cfRule>
  </conditionalFormatting>
  <conditionalFormatting sqref="G57 G61 G68 G71 G74 G77 G80 G83 G86 G89 G92 G95 G98 G101 G104 G107 G110 G113 G116 G119 G122">
    <cfRule type="cellIs" dxfId="173" priority="13901" stopIfTrue="1" operator="lessThan">
      <formula>$F$19</formula>
    </cfRule>
  </conditionalFormatting>
  <conditionalFormatting sqref="G57 G61 G68 G71 G74 G77 G80 G83 G86 G89 G92 G95 G98 G101 G104 G107 G110 G113 G116 G119 G122">
    <cfRule type="cellIs" dxfId="172" priority="13912" stopIfTrue="1" operator="lessThan">
      <formula>$F$8</formula>
    </cfRule>
  </conditionalFormatting>
  <conditionalFormatting sqref="G57 G61 G68 G71 G74 G77 G80 G83 G86 G89 G92 G95 G98 G101 G104 G107 G110 G113 G116 G119 G122">
    <cfRule type="cellIs" dxfId="171" priority="13902" stopIfTrue="1" operator="lessThan">
      <formula>$F$18</formula>
    </cfRule>
  </conditionalFormatting>
  <conditionalFormatting sqref="G57 G61 G68 G71 G74 G77 G80 G83 G86 G89 G92 G95 G98 G101 G104 G107 G110 G113 G116 G119 G122">
    <cfRule type="cellIs" dxfId="170" priority="13903" stopIfTrue="1" operator="lessThan">
      <formula>$F$17</formula>
    </cfRule>
  </conditionalFormatting>
  <conditionalFormatting sqref="G57 G61 G68 G71 G74 G77 G80 G83 G86 G89 G92 G95 G98 G101 G104 G107 G110 G113 G116 G119 G122">
    <cfRule type="cellIs" dxfId="169" priority="5162" stopIfTrue="1" operator="lessThan">
      <formula>$F$11</formula>
    </cfRule>
  </conditionalFormatting>
  <conditionalFormatting sqref="G57 G61 G68 G71 G74 G77 G80 G83 G86 G89 G92 G95 G98 G101 G104 G107 G110 G113 G116 G119 G122">
    <cfRule type="cellIs" dxfId="168" priority="13904" stopIfTrue="1" operator="lessThan">
      <formula>$F$16</formula>
    </cfRule>
  </conditionalFormatting>
  <conditionalFormatting sqref="G57 G61 G68 G71 G74 G77 G80 G83 G86 G89 G92 G95 G98 G101 G104 G107 G110 G113 G116 G119 G122">
    <cfRule type="cellIs" dxfId="167" priority="13908" stopIfTrue="1" operator="lessThan">
      <formula>$F$12</formula>
    </cfRule>
  </conditionalFormatting>
  <conditionalFormatting sqref="G57 G61 G68 G71 G74 G77 G80 G83 G86 G89 G92 G95 G98 G101 G104 G107 G110 G113 G116 G119 G122">
    <cfRule type="cellIs" dxfId="166" priority="13907" stopIfTrue="1" operator="lessThan">
      <formula>$F$13</formula>
    </cfRule>
  </conditionalFormatting>
  <conditionalFormatting sqref="G57 G61 G68 G71 G74 G77 G80 G83 G86 G89 G92 G95 G98 G101 G104 G107 G110 G113 G116 G119 G122">
    <cfRule type="cellIs" dxfId="165" priority="13906" stopIfTrue="1" operator="lessThan">
      <formula>$F$14</formula>
    </cfRule>
  </conditionalFormatting>
  <conditionalFormatting sqref="G57 G61 G68 G71 G74 G77 G80 G83 G86 G89 G92 G95 G98 G101 G104 G107 G110 G113 G116 G119 G122">
    <cfRule type="cellIs" dxfId="164" priority="13905" stopIfTrue="1" operator="lessThan">
      <formula>$F$15</formula>
    </cfRule>
  </conditionalFormatting>
  <conditionalFormatting sqref="G57 G61 G68 G71 G74 G77 G80 G83 G86 G89 G92 G95 G98 G101 G104 G107 G110 G113 G116 G119 G122">
    <cfRule type="cellIs" dxfId="163" priority="13896" stopIfTrue="1" operator="lessThan">
      <formula>$F$24</formula>
    </cfRule>
  </conditionalFormatting>
  <conditionalFormatting sqref="G59:G60">
    <cfRule type="cellIs" dxfId="162" priority="13775" stopIfTrue="1" operator="lessThan">
      <formula>$F$59</formula>
    </cfRule>
  </conditionalFormatting>
  <conditionalFormatting sqref="G30:H31">
    <cfRule type="cellIs" dxfId="161" priority="2899" operator="lessThan">
      <formula>$F$30</formula>
    </cfRule>
  </conditionalFormatting>
  <conditionalFormatting sqref="G55:H56">
    <cfRule type="cellIs" dxfId="160" priority="13776" stopIfTrue="1" operator="lessThan">
      <formula>$F$55</formula>
    </cfRule>
  </conditionalFormatting>
  <conditionalFormatting sqref="G62:H63">
    <cfRule type="cellIs" dxfId="159" priority="13774" stopIfTrue="1" operator="lessThan">
      <formula>$F$62</formula>
    </cfRule>
  </conditionalFormatting>
  <conditionalFormatting sqref="G64:H65">
    <cfRule type="cellIs" dxfId="158" priority="13773" stopIfTrue="1" operator="lessThan">
      <formula>$F$64</formula>
    </cfRule>
  </conditionalFormatting>
  <conditionalFormatting sqref="G66:H67">
    <cfRule type="cellIs" dxfId="157" priority="13772" stopIfTrue="1" operator="lessThan">
      <formula>$F$66</formula>
    </cfRule>
  </conditionalFormatting>
  <conditionalFormatting sqref="G69:H70">
    <cfRule type="cellIs" dxfId="156" priority="13771" stopIfTrue="1" operator="lessThan">
      <formula>$F$69</formula>
    </cfRule>
  </conditionalFormatting>
  <conditionalFormatting sqref="G72:H73">
    <cfRule type="cellIs" dxfId="155" priority="13770" stopIfTrue="1" operator="lessThan">
      <formula>$F$72</formula>
    </cfRule>
  </conditionalFormatting>
  <conditionalFormatting sqref="G75:H76">
    <cfRule type="cellIs" dxfId="154" priority="13769" stopIfTrue="1" operator="lessThan">
      <formula>$F$75</formula>
    </cfRule>
  </conditionalFormatting>
  <conditionalFormatting sqref="G78:H79">
    <cfRule type="cellIs" dxfId="153" priority="13768" stopIfTrue="1" operator="lessThan">
      <formula>$F$78</formula>
    </cfRule>
  </conditionalFormatting>
  <conditionalFormatting sqref="G81:H82">
    <cfRule type="cellIs" dxfId="152" priority="13767" stopIfTrue="1" operator="lessThan">
      <formula>$F$81</formula>
    </cfRule>
  </conditionalFormatting>
  <conditionalFormatting sqref="G84:H85">
    <cfRule type="cellIs" dxfId="151" priority="13766" stopIfTrue="1" operator="lessThan">
      <formula>$F$84</formula>
    </cfRule>
  </conditionalFormatting>
  <conditionalFormatting sqref="G87:H88">
    <cfRule type="cellIs" dxfId="150" priority="13765" stopIfTrue="1" operator="lessThan">
      <formula>$F$87</formula>
    </cfRule>
  </conditionalFormatting>
  <conditionalFormatting sqref="G90:H91">
    <cfRule type="cellIs" dxfId="149" priority="13764" stopIfTrue="1" operator="lessThan">
      <formula>$F$90</formula>
    </cfRule>
  </conditionalFormatting>
  <conditionalFormatting sqref="G93:H94">
    <cfRule type="cellIs" dxfId="148" priority="13763" stopIfTrue="1" operator="lessThan">
      <formula>$F$93</formula>
    </cfRule>
  </conditionalFormatting>
  <conditionalFormatting sqref="G96:H97">
    <cfRule type="cellIs" dxfId="147" priority="13762" stopIfTrue="1" operator="lessThan">
      <formula>$F$96</formula>
    </cfRule>
  </conditionalFormatting>
  <conditionalFormatting sqref="G99:H100">
    <cfRule type="cellIs" dxfId="146" priority="13761" stopIfTrue="1" operator="lessThan">
      <formula>$F$99</formula>
    </cfRule>
  </conditionalFormatting>
  <conditionalFormatting sqref="G102:H103">
    <cfRule type="cellIs" dxfId="145" priority="13760" stopIfTrue="1" operator="lessThan">
      <formula>$F$102</formula>
    </cfRule>
  </conditionalFormatting>
  <conditionalFormatting sqref="G105:H106">
    <cfRule type="cellIs" dxfId="144" priority="13759" stopIfTrue="1" operator="lessThan">
      <formula>$F$105</formula>
    </cfRule>
  </conditionalFormatting>
  <conditionalFormatting sqref="G108:H109">
    <cfRule type="cellIs" dxfId="143" priority="13758" stopIfTrue="1" operator="lessThan">
      <formula>$F$108</formula>
    </cfRule>
  </conditionalFormatting>
  <conditionalFormatting sqref="G111:H112">
    <cfRule type="cellIs" dxfId="142" priority="13757" stopIfTrue="1" operator="lessThan">
      <formula>$F$111</formula>
    </cfRule>
  </conditionalFormatting>
  <conditionalFormatting sqref="G114:H115">
    <cfRule type="cellIs" dxfId="141" priority="13756" stopIfTrue="1" operator="lessThan">
      <formula>$F$114</formula>
    </cfRule>
  </conditionalFormatting>
  <conditionalFormatting sqref="G117:H118">
    <cfRule type="cellIs" dxfId="140" priority="13755" stopIfTrue="1" operator="lessThan">
      <formula>$F$117</formula>
    </cfRule>
  </conditionalFormatting>
  <conditionalFormatting sqref="G120:H121">
    <cfRule type="cellIs" dxfId="139" priority="13754" stopIfTrue="1" operator="lessThan">
      <formula>$F$120</formula>
    </cfRule>
  </conditionalFormatting>
  <conditionalFormatting sqref="H59:H60">
    <cfRule type="cellIs" dxfId="138" priority="3186" operator="lessThan">
      <formula>$F$59</formula>
    </cfRule>
  </conditionalFormatting>
  <conditionalFormatting sqref="I33">
    <cfRule type="cellIs" dxfId="137" priority="13821" stopIfTrue="1" operator="lessThan">
      <formula>$H$33</formula>
    </cfRule>
  </conditionalFormatting>
  <conditionalFormatting sqref="I34">
    <cfRule type="cellIs" dxfId="136" priority="13820" stopIfTrue="1" operator="lessThan">
      <formula>$H$34</formula>
    </cfRule>
  </conditionalFormatting>
  <conditionalFormatting sqref="I35">
    <cfRule type="cellIs" dxfId="135" priority="13819" stopIfTrue="1" operator="lessThan">
      <formula>$H$35</formula>
    </cfRule>
  </conditionalFormatting>
  <conditionalFormatting sqref="I37">
    <cfRule type="cellIs" dxfId="134" priority="13817" stopIfTrue="1" operator="lessThan">
      <formula>$H$37</formula>
    </cfRule>
  </conditionalFormatting>
  <conditionalFormatting sqref="I38">
    <cfRule type="cellIs" dxfId="133" priority="13816" stopIfTrue="1" operator="lessThan">
      <formula>$H$38</formula>
    </cfRule>
  </conditionalFormatting>
  <conditionalFormatting sqref="I39">
    <cfRule type="cellIs" dxfId="132" priority="13815" stopIfTrue="1" operator="lessThan">
      <formula>$H$39</formula>
    </cfRule>
  </conditionalFormatting>
  <conditionalFormatting sqref="I40">
    <cfRule type="cellIs" dxfId="131" priority="13814" stopIfTrue="1" operator="lessThan">
      <formula>$H$40</formula>
    </cfRule>
  </conditionalFormatting>
  <conditionalFormatting sqref="I41">
    <cfRule type="cellIs" dxfId="130" priority="13813" stopIfTrue="1" operator="lessThan">
      <formula>$H$41</formula>
    </cfRule>
  </conditionalFormatting>
  <conditionalFormatting sqref="I42">
    <cfRule type="cellIs" dxfId="129" priority="13812" stopIfTrue="1" operator="lessThan">
      <formula>$H$42</formula>
    </cfRule>
  </conditionalFormatting>
  <conditionalFormatting sqref="I43">
    <cfRule type="cellIs" dxfId="128" priority="13811" stopIfTrue="1" operator="lessThan">
      <formula>$H$43</formula>
    </cfRule>
  </conditionalFormatting>
  <conditionalFormatting sqref="I44">
    <cfRule type="cellIs" dxfId="127" priority="13810" stopIfTrue="1" operator="lessThan">
      <formula>$H$44</formula>
    </cfRule>
  </conditionalFormatting>
  <conditionalFormatting sqref="I45">
    <cfRule type="cellIs" dxfId="126" priority="13809" stopIfTrue="1" operator="lessThan">
      <formula>$H$45</formula>
    </cfRule>
  </conditionalFormatting>
  <conditionalFormatting sqref="I46">
    <cfRule type="cellIs" dxfId="125" priority="13808" stopIfTrue="1" operator="lessThan">
      <formula>$H$46</formula>
    </cfRule>
  </conditionalFormatting>
  <conditionalFormatting sqref="I47">
    <cfRule type="cellIs" dxfId="124" priority="13807" stopIfTrue="1" operator="lessThan">
      <formula>$H$47</formula>
    </cfRule>
  </conditionalFormatting>
  <conditionalFormatting sqref="I48">
    <cfRule type="cellIs" dxfId="123" priority="13806" stopIfTrue="1" operator="lessThan">
      <formula>$H$48</formula>
    </cfRule>
  </conditionalFormatting>
  <conditionalFormatting sqref="I49">
    <cfRule type="cellIs" dxfId="122" priority="13805" stopIfTrue="1" operator="lessThan">
      <formula>$H$49</formula>
    </cfRule>
  </conditionalFormatting>
  <conditionalFormatting sqref="I50">
    <cfRule type="cellIs" dxfId="121" priority="13804" stopIfTrue="1" operator="lessThan">
      <formula>$H$50</formula>
    </cfRule>
  </conditionalFormatting>
  <conditionalFormatting sqref="I51">
    <cfRule type="cellIs" dxfId="120" priority="13803" stopIfTrue="1" operator="lessThan">
      <formula>$H$51</formula>
    </cfRule>
  </conditionalFormatting>
  <conditionalFormatting sqref="I52">
    <cfRule type="cellIs" dxfId="119" priority="13802" stopIfTrue="1" operator="lessThan">
      <formula>$H$52</formula>
    </cfRule>
  </conditionalFormatting>
  <conditionalFormatting sqref="I53">
    <cfRule type="cellIs" dxfId="118" priority="13801" stopIfTrue="1" operator="lessThan">
      <formula>$H$53</formula>
    </cfRule>
  </conditionalFormatting>
  <conditionalFormatting sqref="I54">
    <cfRule type="cellIs" dxfId="117" priority="13800" stopIfTrue="1" operator="lessThan">
      <formula>$H$54</formula>
    </cfRule>
  </conditionalFormatting>
  <conditionalFormatting sqref="I57 I61 I68 I71 I74 I77 I80 I83 I86 I89 I92 I95 I98 I101 I104 I107 I110 I113 I116 I119 I122">
    <cfRule type="cellIs" dxfId="116" priority="5161" stopIfTrue="1" operator="lessThan">
      <formula>$H$11</formula>
    </cfRule>
  </conditionalFormatting>
  <conditionalFormatting sqref="I57 I61 I68 I71 I74 I77 I80 I83 I86 I89 I92 I95 I98 I101 I104 I107 I110 I113 I116 I119 I122">
    <cfRule type="cellIs" dxfId="115" priority="5146" operator="lessThan">
      <formula>$H$5</formula>
    </cfRule>
  </conditionalFormatting>
  <conditionalFormatting sqref="I57 I61 I68 I71 I74 I77 I80 I83 I86 I89 I92 I95 I98 I101 I104 I107 I110 I113 I116 I119 I122">
    <cfRule type="cellIs" dxfId="114" priority="5149" stopIfTrue="1" operator="lessThan">
      <formula>$H$134</formula>
    </cfRule>
  </conditionalFormatting>
  <conditionalFormatting sqref="I57 I61 I68 I71 I74 I77 I80 I83 I86 I89 I92 I95 I98 I101 I104 I107 I110 I113 I116 I119 I122">
    <cfRule type="cellIs" dxfId="113" priority="5152" stopIfTrue="1" operator="lessThan">
      <formula>$H$131</formula>
    </cfRule>
  </conditionalFormatting>
  <conditionalFormatting sqref="I57 I61 I68 I71 I74 I77 I80 I83 I86 I89 I92 I95 I98 I101 I104 I107 I110 I113 I116 I119 I122">
    <cfRule type="cellIs" dxfId="112" priority="13889" stopIfTrue="1" operator="lessThan">
      <formula>$H$8</formula>
    </cfRule>
  </conditionalFormatting>
  <conditionalFormatting sqref="I57 I61 I68 I71 I74 I77 I80 I83 I86 I89 I92 I95 I98 I101 I104 I107 I110 I113 I116 I119 I122">
    <cfRule type="cellIs" dxfId="111" priority="5154" stopIfTrue="1" operator="lessThan">
      <formula>$H$5</formula>
    </cfRule>
  </conditionalFormatting>
  <conditionalFormatting sqref="I57 I61 I68 I71 I74 I77 I80 I83 I86 I89 I92 I95 I98 I101 I104 I107 I110 I113 I116 I119 I122">
    <cfRule type="cellIs" dxfId="110" priority="13885" stopIfTrue="1" operator="lessThan">
      <formula>$H$12</formula>
    </cfRule>
  </conditionalFormatting>
  <conditionalFormatting sqref="I57 I61 I68 I71 I74 I77 I80 I83 I86 I89 I92 I95 I98 I101 I104 I107 I110 I113 I116 I119 I122">
    <cfRule type="cellIs" dxfId="109" priority="13878" stopIfTrue="1" operator="lessThan">
      <formula>$H$19</formula>
    </cfRule>
  </conditionalFormatting>
  <conditionalFormatting sqref="I57 I61 I68 I71 I74 I77 I80 I83 I86 I89 I92 I95 I98 I101 I104 I107 I110 I113 I116 I119 I122">
    <cfRule type="cellIs" dxfId="108" priority="13868" stopIfTrue="1" operator="lessThan">
      <formula>$H$29</formula>
    </cfRule>
  </conditionalFormatting>
  <conditionalFormatting sqref="I57 I61 I68 I71 I74 I77 I80 I83 I86 I89 I92 I95 I98 I101 I104 I107 I110 I113 I116 I119 I122">
    <cfRule type="cellIs" dxfId="107" priority="13879" stopIfTrue="1" operator="lessThan">
      <formula>$H$18</formula>
    </cfRule>
  </conditionalFormatting>
  <conditionalFormatting sqref="I57 I61 I68 I71 I74 I77 I80 I83 I86 I89 I92 I95 I98 I101 I104 I107 I110 I113 I116 I119 I122">
    <cfRule type="cellIs" dxfId="106" priority="13880" stopIfTrue="1" operator="lessThan">
      <formula>$H$17</formula>
    </cfRule>
  </conditionalFormatting>
  <conditionalFormatting sqref="I57 I61 I68 I71 I74 I77 I80 I83 I86 I89 I92 I95 I98 I101 I104 I107 I110 I113 I116 I119 I122">
    <cfRule type="cellIs" dxfId="105" priority="13881" stopIfTrue="1" operator="lessThan">
      <formula>$H$16</formula>
    </cfRule>
  </conditionalFormatting>
  <conditionalFormatting sqref="I57 I61 I68 I71 I74 I77 I80 I83 I86 I89 I92 I95 I98 I101 I104 I107 I110 I113 I116 I119 I122">
    <cfRule type="cellIs" dxfId="104" priority="13882" stopIfTrue="1" operator="lessThan">
      <formula>$H$15</formula>
    </cfRule>
  </conditionalFormatting>
  <conditionalFormatting sqref="I57 I61 I68 I71 I74 I77 I80 I83 I86 I89 I92 I95 I98 I101 I104 I107 I110 I113 I116 I119 I122">
    <cfRule type="cellIs" dxfId="103" priority="13869" stopIfTrue="1" operator="lessThan">
      <formula>$H$28</formula>
    </cfRule>
  </conditionalFormatting>
  <conditionalFormatting sqref="I57 I61 I68 I71 I74 I77 I80 I83 I86 I89 I92 I95 I98 I101 I104 I107 I110 I113 I116 I119 I122">
    <cfRule type="cellIs" dxfId="102" priority="13883" stopIfTrue="1" operator="lessThan">
      <formula>$H$14</formula>
    </cfRule>
  </conditionalFormatting>
  <conditionalFormatting sqref="I57 I61 I68 I71 I74 I77 I80 I83 I86 I89 I92 I95 I98 I101 I104 I107 I110 I113 I116 I119 I122">
    <cfRule type="cellIs" dxfId="101" priority="13884" stopIfTrue="1" operator="lessThan">
      <formula>$H$13</formula>
    </cfRule>
  </conditionalFormatting>
  <conditionalFormatting sqref="I57 I61 I68 I71 I74 I77 I80 I83 I86 I89 I92 I95 I98 I101 I104 I107 I110 I113 I116 I119 I122">
    <cfRule type="cellIs" dxfId="100" priority="13877" stopIfTrue="1" operator="lessThan">
      <formula>$H$20</formula>
    </cfRule>
  </conditionalFormatting>
  <conditionalFormatting sqref="I57 I61 I68 I71 I74 I77 I80 I83 I86 I89 I92 I95 I98 I101 I104 I107 I110 I113 I116 I119 I122">
    <cfRule type="cellIs" dxfId="99" priority="13870" stopIfTrue="1" operator="lessThan">
      <formula>$H$27</formula>
    </cfRule>
  </conditionalFormatting>
  <conditionalFormatting sqref="I57 I61 I68 I71 I74 I77 I80 I83 I86 I89 I92 I95 I98 I101 I104 I107 I110 I113 I116 I119 I122">
    <cfRule type="cellIs" dxfId="98" priority="13871" stopIfTrue="1" operator="lessThan">
      <formula>$H$26</formula>
    </cfRule>
  </conditionalFormatting>
  <conditionalFormatting sqref="I57 I61 I68 I71 I74 I77 I80 I83 I86 I89 I92 I95 I98 I101 I104 I107 I110 I113 I116 I119 I122">
    <cfRule type="cellIs" dxfId="97" priority="13872" stopIfTrue="1" operator="lessThan">
      <formula>$H$25</formula>
    </cfRule>
  </conditionalFormatting>
  <conditionalFormatting sqref="I57 I61 I68 I71 I74 I77 I80 I83 I86 I89 I92 I95 I98 I101 I104 I107 I110 I113 I116 I119 I122">
    <cfRule type="cellIs" dxfId="96" priority="13873" stopIfTrue="1" operator="lessThan">
      <formula>$H$24</formula>
    </cfRule>
  </conditionalFormatting>
  <conditionalFormatting sqref="I57 I61 I68 I71 I74 I77 I80 I83 I86 I89 I92 I95 I98 I101 I104 I107 I110 I113 I116 I119 I122">
    <cfRule type="cellIs" dxfId="95" priority="13874" stopIfTrue="1" operator="lessThan">
      <formula>$H$23</formula>
    </cfRule>
  </conditionalFormatting>
  <conditionalFormatting sqref="I57 I61 I68 I71 I74 I77 I80 I83 I86 I89 I92 I95 I98 I101 I104 I107 I110 I113 I116 I119 I122">
    <cfRule type="cellIs" dxfId="94" priority="13875" stopIfTrue="1" operator="lessThan">
      <formula>$H$22</formula>
    </cfRule>
  </conditionalFormatting>
  <conditionalFormatting sqref="I57 I61 I68 I71 I74 I77 I80 I83 I86 I89 I92 I95 I98 I101 I104 I107 I110 I113 I116 I119 I122">
    <cfRule type="cellIs" dxfId="93" priority="13876" stopIfTrue="1" operator="lessThan">
      <formula>$H$21</formula>
    </cfRule>
  </conditionalFormatting>
  <conditionalFormatting sqref="I59:I60">
    <cfRule type="cellIs" dxfId="92" priority="13752" stopIfTrue="1" operator="lessThan">
      <formula>$H$59</formula>
    </cfRule>
  </conditionalFormatting>
  <conditionalFormatting sqref="I30:J31">
    <cfRule type="cellIs" dxfId="91" priority="2897" operator="lessThan">
      <formula>$H$30</formula>
    </cfRule>
  </conditionalFormatting>
  <conditionalFormatting sqref="I55:J56">
    <cfRule type="cellIs" dxfId="90" priority="13753" stopIfTrue="1" operator="lessThan">
      <formula>$H$55</formula>
    </cfRule>
  </conditionalFormatting>
  <conditionalFormatting sqref="I62:J63">
    <cfRule type="cellIs" dxfId="89" priority="13751" stopIfTrue="1" operator="lessThan">
      <formula>$H$62</formula>
    </cfRule>
  </conditionalFormatting>
  <conditionalFormatting sqref="I64:J65">
    <cfRule type="cellIs" dxfId="88" priority="13750" stopIfTrue="1" operator="lessThan">
      <formula>$H$64</formula>
    </cfRule>
  </conditionalFormatting>
  <conditionalFormatting sqref="I66:J67">
    <cfRule type="cellIs" dxfId="87" priority="13749" stopIfTrue="1" operator="lessThan">
      <formula>$H$66</formula>
    </cfRule>
  </conditionalFormatting>
  <conditionalFormatting sqref="I69:J70">
    <cfRule type="cellIs" dxfId="86" priority="13748" stopIfTrue="1" operator="lessThan">
      <formula>$H$69</formula>
    </cfRule>
  </conditionalFormatting>
  <conditionalFormatting sqref="I72:J73">
    <cfRule type="cellIs" dxfId="85" priority="13747" stopIfTrue="1" operator="lessThan">
      <formula>$H$72</formula>
    </cfRule>
  </conditionalFormatting>
  <conditionalFormatting sqref="I75:J76">
    <cfRule type="cellIs" dxfId="84" priority="13746" stopIfTrue="1" operator="lessThan">
      <formula>$H$75</formula>
    </cfRule>
  </conditionalFormatting>
  <conditionalFormatting sqref="I78:J79">
    <cfRule type="cellIs" dxfId="83" priority="13745" stopIfTrue="1" operator="lessThan">
      <formula>$H$78</formula>
    </cfRule>
  </conditionalFormatting>
  <conditionalFormatting sqref="I81:J82">
    <cfRule type="cellIs" dxfId="82" priority="13744" stopIfTrue="1" operator="lessThan">
      <formula>$H$81</formula>
    </cfRule>
  </conditionalFormatting>
  <conditionalFormatting sqref="I84:J85">
    <cfRule type="cellIs" dxfId="81" priority="13743" stopIfTrue="1" operator="lessThan">
      <formula>$H$84</formula>
    </cfRule>
  </conditionalFormatting>
  <conditionalFormatting sqref="I87:J88">
    <cfRule type="cellIs" dxfId="80" priority="13742" stopIfTrue="1" operator="lessThan">
      <formula>$H$87</formula>
    </cfRule>
  </conditionalFormatting>
  <conditionalFormatting sqref="I90:J91">
    <cfRule type="cellIs" dxfId="79" priority="13741" stopIfTrue="1" operator="lessThan">
      <formula>$H$90</formula>
    </cfRule>
  </conditionalFormatting>
  <conditionalFormatting sqref="I93:J94">
    <cfRule type="cellIs" dxfId="78" priority="13740" stopIfTrue="1" operator="lessThan">
      <formula>$H$93</formula>
    </cfRule>
  </conditionalFormatting>
  <conditionalFormatting sqref="I96:J97">
    <cfRule type="cellIs" dxfId="77" priority="13739" stopIfTrue="1" operator="lessThan">
      <formula>$H$96</formula>
    </cfRule>
  </conditionalFormatting>
  <conditionalFormatting sqref="I99:J100">
    <cfRule type="cellIs" dxfId="76" priority="13738" stopIfTrue="1" operator="lessThan">
      <formula>$H$99</formula>
    </cfRule>
  </conditionalFormatting>
  <conditionalFormatting sqref="I102:J103">
    <cfRule type="cellIs" dxfId="75" priority="13737" stopIfTrue="1" operator="lessThan">
      <formula>$H$102</formula>
    </cfRule>
  </conditionalFormatting>
  <conditionalFormatting sqref="I105:J106">
    <cfRule type="cellIs" dxfId="74" priority="13736" stopIfTrue="1" operator="lessThan">
      <formula>$H$105</formula>
    </cfRule>
  </conditionalFormatting>
  <conditionalFormatting sqref="I108:J109">
    <cfRule type="cellIs" dxfId="73" priority="13735" stopIfTrue="1" operator="lessThan">
      <formula>$H$108</formula>
    </cfRule>
  </conditionalFormatting>
  <conditionalFormatting sqref="I111:J112">
    <cfRule type="cellIs" dxfId="72" priority="13734" stopIfTrue="1" operator="lessThan">
      <formula>$H$111</formula>
    </cfRule>
  </conditionalFormatting>
  <conditionalFormatting sqref="I114:J115">
    <cfRule type="cellIs" dxfId="71" priority="13733" stopIfTrue="1" operator="lessThan">
      <formula>$H$114</formula>
    </cfRule>
  </conditionalFormatting>
  <conditionalFormatting sqref="I117:J118">
    <cfRule type="cellIs" dxfId="70" priority="13732" stopIfTrue="1" operator="lessThan">
      <formula>$H$117</formula>
    </cfRule>
  </conditionalFormatting>
  <conditionalFormatting sqref="I120:J121">
    <cfRule type="cellIs" dxfId="69" priority="13731" stopIfTrue="1" operator="lessThan">
      <formula>$H$120</formula>
    </cfRule>
  </conditionalFormatting>
  <conditionalFormatting sqref="J59:J60">
    <cfRule type="cellIs" dxfId="68" priority="3164" operator="lessThan">
      <formula>$H$59</formula>
    </cfRule>
  </conditionalFormatting>
  <conditionalFormatting sqref="K30:K31">
    <cfRule type="cellIs" dxfId="67" priority="2895" operator="lessThan">
      <formula>$J$30</formula>
    </cfRule>
  </conditionalFormatting>
  <conditionalFormatting sqref="K33">
    <cfRule type="cellIs" dxfId="66" priority="13798" stopIfTrue="1" operator="lessThan">
      <formula>$J$33</formula>
    </cfRule>
  </conditionalFormatting>
  <conditionalFormatting sqref="K34">
    <cfRule type="cellIs" dxfId="65" priority="13797" stopIfTrue="1" operator="lessThan">
      <formula>$J$34</formula>
    </cfRule>
  </conditionalFormatting>
  <conditionalFormatting sqref="K35">
    <cfRule type="cellIs" dxfId="64" priority="13796" stopIfTrue="1" operator="lessThan">
      <formula>$J$35</formula>
    </cfRule>
  </conditionalFormatting>
  <conditionalFormatting sqref="K37">
    <cfRule type="cellIs" dxfId="63" priority="13794" stopIfTrue="1" operator="lessThan">
      <formula>$J$37</formula>
    </cfRule>
  </conditionalFormatting>
  <conditionalFormatting sqref="K38">
    <cfRule type="cellIs" dxfId="62" priority="13793" stopIfTrue="1" operator="lessThan">
      <formula>$J$38</formula>
    </cfRule>
  </conditionalFormatting>
  <conditionalFormatting sqref="K39">
    <cfRule type="cellIs" dxfId="61" priority="13792" stopIfTrue="1" operator="lessThan">
      <formula>$J$39</formula>
    </cfRule>
  </conditionalFormatting>
  <conditionalFormatting sqref="K40">
    <cfRule type="cellIs" dxfId="60" priority="13791" stopIfTrue="1" operator="lessThan">
      <formula>$J$40</formula>
    </cfRule>
  </conditionalFormatting>
  <conditionalFormatting sqref="K41">
    <cfRule type="cellIs" dxfId="59" priority="13790" stopIfTrue="1" operator="lessThan">
      <formula>$J$41</formula>
    </cfRule>
  </conditionalFormatting>
  <conditionalFormatting sqref="K42">
    <cfRule type="cellIs" dxfId="58" priority="13789" stopIfTrue="1" operator="lessThan">
      <formula>$J$42</formula>
    </cfRule>
  </conditionalFormatting>
  <conditionalFormatting sqref="K43">
    <cfRule type="cellIs" dxfId="57" priority="13788" stopIfTrue="1" operator="lessThan">
      <formula>$J$43</formula>
    </cfRule>
  </conditionalFormatting>
  <conditionalFormatting sqref="K44">
    <cfRule type="cellIs" dxfId="56" priority="13787" stopIfTrue="1" operator="lessThan">
      <formula>$J$44</formula>
    </cfRule>
  </conditionalFormatting>
  <conditionalFormatting sqref="K45">
    <cfRule type="cellIs" dxfId="55" priority="13786" stopIfTrue="1" operator="lessThan">
      <formula>$J$45</formula>
    </cfRule>
  </conditionalFormatting>
  <conditionalFormatting sqref="K46">
    <cfRule type="cellIs" dxfId="54" priority="13785" stopIfTrue="1" operator="lessThan">
      <formula>$J$46</formula>
    </cfRule>
  </conditionalFormatting>
  <conditionalFormatting sqref="K47">
    <cfRule type="cellIs" dxfId="53" priority="13784" stopIfTrue="1" operator="lessThan">
      <formula>$J$47</formula>
    </cfRule>
  </conditionalFormatting>
  <conditionalFormatting sqref="K48">
    <cfRule type="cellIs" dxfId="52" priority="13783" stopIfTrue="1" operator="lessThan">
      <formula>$J$48</formula>
    </cfRule>
  </conditionalFormatting>
  <conditionalFormatting sqref="K49">
    <cfRule type="cellIs" dxfId="51" priority="13782" stopIfTrue="1" operator="lessThan">
      <formula>$J$49</formula>
    </cfRule>
  </conditionalFormatting>
  <conditionalFormatting sqref="K50">
    <cfRule type="cellIs" dxfId="50" priority="13781" stopIfTrue="1" operator="lessThan">
      <formula>$J$50</formula>
    </cfRule>
  </conditionalFormatting>
  <conditionalFormatting sqref="K51">
    <cfRule type="cellIs" dxfId="49" priority="13780" stopIfTrue="1" operator="lessThan">
      <formula>$J$51</formula>
    </cfRule>
  </conditionalFormatting>
  <conditionalFormatting sqref="K52">
    <cfRule type="cellIs" dxfId="48" priority="13779" stopIfTrue="1" operator="lessThan">
      <formula>$J$52</formula>
    </cfRule>
  </conditionalFormatting>
  <conditionalFormatting sqref="K53">
    <cfRule type="cellIs" dxfId="47" priority="13778" stopIfTrue="1" operator="lessThan">
      <formula>$J$53</formula>
    </cfRule>
  </conditionalFormatting>
  <conditionalFormatting sqref="K54">
    <cfRule type="cellIs" dxfId="46" priority="13777" stopIfTrue="1" operator="lessThan">
      <formula>$J$54</formula>
    </cfRule>
  </conditionalFormatting>
  <conditionalFormatting sqref="K55:K56">
    <cfRule type="cellIs" dxfId="45" priority="13730" stopIfTrue="1" operator="lessThan">
      <formula>$J$55</formula>
    </cfRule>
  </conditionalFormatting>
  <conditionalFormatting sqref="K57 K61 K68 K71 K74 K77 K80 K83 K86 K89 K92 K95 K98 K101 K104 K107 K110 K113 K116 K119 K122">
    <cfRule type="cellIs" dxfId="44" priority="13859" stopIfTrue="1" operator="lessThan">
      <formula>$J$16</formula>
    </cfRule>
  </conditionalFormatting>
  <conditionalFormatting sqref="K57 K61 K68 K71 K74 K77 K80 K83 K86 K89 K92 K95 K98 K101 K104 K107 K110 K113 K116 K119 K122">
    <cfRule type="cellIs" dxfId="43" priority="13860" stopIfTrue="1" operator="lessThan">
      <formula>$J$15</formula>
    </cfRule>
  </conditionalFormatting>
  <conditionalFormatting sqref="K57 K61 K68 K71 K74 K77 K80 K83 K86 K89 K92 K95 K98 K101 K104 K107 K110 K113 K116 K119 K122">
    <cfRule type="cellIs" dxfId="42" priority="13861" stopIfTrue="1" operator="lessThan">
      <formula>$J$14</formula>
    </cfRule>
  </conditionalFormatting>
  <conditionalFormatting sqref="K57 K61 K68 K71 K74 K77 K80 K83 K86 K89 K92 K95 K98 K101 K104 K107 K110 K113 K116 K119 K122">
    <cfRule type="cellIs" dxfId="41" priority="13862" stopIfTrue="1" operator="lessThan">
      <formula>$J$13</formula>
    </cfRule>
  </conditionalFormatting>
  <conditionalFormatting sqref="K57 K61 K68 K71 K74 K77 K80 K83 K86 K89 K92 K95 K98 K101 K104 K107 K110 K113 K116 K119 K122">
    <cfRule type="cellIs" dxfId="40" priority="13863" stopIfTrue="1" operator="lessThan">
      <formula>$J$12</formula>
    </cfRule>
  </conditionalFormatting>
  <conditionalFormatting sqref="K57 K61 K68 K71 K74 K77 K80 K83 K86 K89 K92 K95 K98 K101 K104 K107 K110 K113 K116 K119 K122">
    <cfRule type="cellIs" dxfId="39" priority="13867" stopIfTrue="1" operator="lessThan">
      <formula>$J$8</formula>
    </cfRule>
  </conditionalFormatting>
  <conditionalFormatting sqref="K57 K61 K68 K71 K74 K77 K80 K83 K86 K89 K92 K95 K98 K101 K104 K107 K110 K113 K116 K119 K122">
    <cfRule type="cellIs" dxfId="38" priority="13856" stopIfTrue="1" operator="lessThan">
      <formula>$J$19</formula>
    </cfRule>
  </conditionalFormatting>
  <conditionalFormatting sqref="K57 K61 K68 K71 K74 K77 K80 K83 K86 K89 K92 K95 K98 K101 K104 K107 K110 K113 K116 K119 K122">
    <cfRule type="cellIs" dxfId="37" priority="5160" stopIfTrue="1" operator="lessThan">
      <formula>$J$11</formula>
    </cfRule>
  </conditionalFormatting>
  <conditionalFormatting sqref="K57 K61 K68 K71 K74 K77 K80 K83 K86 K89 K92 K95 K98 K101 K104 K107 K110 K113 K116 K119 K122">
    <cfRule type="cellIs" dxfId="36" priority="5153" stopIfTrue="1" operator="lessThan">
      <formula>$J$5</formula>
    </cfRule>
  </conditionalFormatting>
  <conditionalFormatting sqref="K57 K61 K68 K71 K74 K77 K80 K83 K86 K89 K92 K95 K98 K101 K104 K107 K110 K113 K116 K119 K122">
    <cfRule type="cellIs" dxfId="35" priority="5151" stopIfTrue="1" operator="lessThan">
      <formula>$J$131</formula>
    </cfRule>
  </conditionalFormatting>
  <conditionalFormatting sqref="K57 K61 K68 K71 K74 K77 K80 K83 K86 K89 K92 K95 K98 K101 K104 K107 K110 K113 K116 K119 K122">
    <cfRule type="cellIs" dxfId="34" priority="13846" stopIfTrue="1" operator="lessThan">
      <formula>$J$29</formula>
    </cfRule>
  </conditionalFormatting>
  <conditionalFormatting sqref="K57 K61 K68 K71 K74 K77 K80 K83 K86 K89 K92 K95 K98 K101 K104 K107 K110 K113 K116 K119 K122">
    <cfRule type="cellIs" dxfId="33" priority="13847" stopIfTrue="1" operator="lessThan">
      <formula>$J$28</formula>
    </cfRule>
  </conditionalFormatting>
  <conditionalFormatting sqref="K57 K61 K68 K71 K74 K77 K80 K83 K86 K89 K92 K95 K98 K101 K104 K107 K110 K113 K116 K119 K122">
    <cfRule type="cellIs" dxfId="32" priority="13848" stopIfTrue="1" operator="lessThan">
      <formula>$J$27</formula>
    </cfRule>
  </conditionalFormatting>
  <conditionalFormatting sqref="K57 K61 K68 K71 K74 K77 K80 K83 K86 K89 K92 K95 K98 K101 K104 K107 K110 K113 K116 K119 K122">
    <cfRule type="cellIs" dxfId="31" priority="13849" stopIfTrue="1" operator="lessThan">
      <formula>$J$26</formula>
    </cfRule>
  </conditionalFormatting>
  <conditionalFormatting sqref="K57 K61 K68 K71 K74 K77 K80 K83 K86 K89 K92 K95 K98 K101 K104 K107 K110 K113 K116 K119 K122">
    <cfRule type="cellIs" dxfId="30" priority="5148" stopIfTrue="1" operator="lessThan">
      <formula>$J$134</formula>
    </cfRule>
  </conditionalFormatting>
  <conditionalFormatting sqref="K57 K61 K68 K71 K74 K77 K80 K83 K86 K89 K92 K95 K98 K101 K104 K107 K110 K113 K116 K119 K122">
    <cfRule type="cellIs" dxfId="29" priority="13850" stopIfTrue="1" operator="lessThan">
      <formula>$J$25</formula>
    </cfRule>
  </conditionalFormatting>
  <conditionalFormatting sqref="K57 K61 K68 K71 K74 K77 K80 K83 K86 K89 K92 K95 K98 K101 K104 K107 K110 K113 K116 K119 K122">
    <cfRule type="cellIs" dxfId="28" priority="13851" stopIfTrue="1" operator="lessThan">
      <formula>$J$24</formula>
    </cfRule>
  </conditionalFormatting>
  <conditionalFormatting sqref="K57 K61 K68 K71 K74 K77 K80 K83 K86 K89 K92 K95 K98 K101 K104 K107 K110 K113 K116 K119 K122">
    <cfRule type="cellIs" dxfId="27" priority="13852" stopIfTrue="1" operator="lessThan">
      <formula>$J$23</formula>
    </cfRule>
  </conditionalFormatting>
  <conditionalFormatting sqref="K57 K61 K68 K71 K74 K77 K80 K83 K86 K89 K92 K95 K98 K101 K104 K107 K110 K113 K116 K119 K122">
    <cfRule type="cellIs" dxfId="26" priority="13853" stopIfTrue="1" operator="lessThan">
      <formula>$J$22</formula>
    </cfRule>
  </conditionalFormatting>
  <conditionalFormatting sqref="K57 K61 K68 K71 K74 K77 K80 K83 K86 K89 K92 K95 K98 K101 K104 K107 K110 K113 K116 K119 K122">
    <cfRule type="cellIs" dxfId="25" priority="13854" stopIfTrue="1" operator="lessThan">
      <formula>$J$21</formula>
    </cfRule>
  </conditionalFormatting>
  <conditionalFormatting sqref="K57 K61 K68 K71 K74 K77 K80 K83 K86 K89 K92 K95 K98 K101 K104 K107 K110 K113 K116 K119 K122">
    <cfRule type="cellIs" dxfId="24" priority="13855" stopIfTrue="1" operator="lessThan">
      <formula>$J$20</formula>
    </cfRule>
  </conditionalFormatting>
  <conditionalFormatting sqref="K57 K61 K68 K71 K74 K77 K80 K83 K86 K89 K92 K95 K98 K101 K104 K107 K110 K113 K116 K119 K122">
    <cfRule type="cellIs" dxfId="23" priority="13858" stopIfTrue="1" operator="lessThan">
      <formula>$J$17</formula>
    </cfRule>
  </conditionalFormatting>
  <conditionalFormatting sqref="K57 K61 K68 K71 K74 K77 K80 K83 K86 K89 K92 K95 K98 K101 K104 K107 K110 K113 K116 K119 K122">
    <cfRule type="cellIs" dxfId="22" priority="13857" stopIfTrue="1" operator="lessThan">
      <formula>$J$18</formula>
    </cfRule>
  </conditionalFormatting>
  <conditionalFormatting sqref="K59:K60">
    <cfRule type="cellIs" dxfId="21" priority="13729" stopIfTrue="1" operator="lessThan">
      <formula>$J$59</formula>
    </cfRule>
  </conditionalFormatting>
  <conditionalFormatting sqref="K62:K63">
    <cfRule type="cellIs" dxfId="20" priority="13728" stopIfTrue="1" operator="lessThan">
      <formula>$J$62</formula>
    </cfRule>
  </conditionalFormatting>
  <conditionalFormatting sqref="K64:K65">
    <cfRule type="cellIs" dxfId="19" priority="13727" stopIfTrue="1" operator="lessThan">
      <formula>$J$64</formula>
    </cfRule>
  </conditionalFormatting>
  <conditionalFormatting sqref="K66:K67">
    <cfRule type="cellIs" dxfId="18" priority="13726" stopIfTrue="1" operator="lessThan">
      <formula>$J$66</formula>
    </cfRule>
  </conditionalFormatting>
  <conditionalFormatting sqref="K69:K70">
    <cfRule type="cellIs" dxfId="17" priority="13725" stopIfTrue="1" operator="lessThan">
      <formula>$J$69</formula>
    </cfRule>
  </conditionalFormatting>
  <conditionalFormatting sqref="K72:K73">
    <cfRule type="cellIs" dxfId="16" priority="13724" stopIfTrue="1" operator="lessThan">
      <formula>$J$72</formula>
    </cfRule>
  </conditionalFormatting>
  <conditionalFormatting sqref="K75:K76">
    <cfRule type="cellIs" dxfId="15" priority="13723" stopIfTrue="1" operator="lessThan">
      <formula>$J$75</formula>
    </cfRule>
  </conditionalFormatting>
  <conditionalFormatting sqref="K78:K79">
    <cfRule type="cellIs" dxfId="14" priority="13722" stopIfTrue="1" operator="lessThan">
      <formula>$J$78</formula>
    </cfRule>
  </conditionalFormatting>
  <conditionalFormatting sqref="K81:K82">
    <cfRule type="cellIs" dxfId="13" priority="13721" stopIfTrue="1" operator="lessThan">
      <formula>$J$81</formula>
    </cfRule>
  </conditionalFormatting>
  <conditionalFormatting sqref="K84:K85">
    <cfRule type="cellIs" dxfId="12" priority="13720" stopIfTrue="1" operator="lessThan">
      <formula>$J$84</formula>
    </cfRule>
  </conditionalFormatting>
  <conditionalFormatting sqref="K87:K88">
    <cfRule type="cellIs" dxfId="11" priority="13719" stopIfTrue="1" operator="lessThan">
      <formula>$J$87</formula>
    </cfRule>
  </conditionalFormatting>
  <conditionalFormatting sqref="K90:K91">
    <cfRule type="cellIs" dxfId="10" priority="13718" stopIfTrue="1" operator="lessThan">
      <formula>$J$90</formula>
    </cfRule>
  </conditionalFormatting>
  <conditionalFormatting sqref="K93:K94">
    <cfRule type="cellIs" dxfId="9" priority="13717" stopIfTrue="1" operator="lessThan">
      <formula>$J$93</formula>
    </cfRule>
  </conditionalFormatting>
  <conditionalFormatting sqref="K96:K97">
    <cfRule type="cellIs" dxfId="8" priority="13716" stopIfTrue="1" operator="lessThan">
      <formula>$J$96</formula>
    </cfRule>
  </conditionalFormatting>
  <conditionalFormatting sqref="K99:K100">
    <cfRule type="cellIs" dxfId="7" priority="13714" stopIfTrue="1" operator="lessThan">
      <formula>$J$99</formula>
    </cfRule>
  </conditionalFormatting>
  <conditionalFormatting sqref="K102:K103">
    <cfRule type="cellIs" dxfId="6" priority="13713" stopIfTrue="1" operator="lessThan">
      <formula>$J$102</formula>
    </cfRule>
  </conditionalFormatting>
  <conditionalFormatting sqref="K105:K106">
    <cfRule type="cellIs" dxfId="5" priority="13712" stopIfTrue="1" operator="lessThan">
      <formula>$J$105</formula>
    </cfRule>
  </conditionalFormatting>
  <conditionalFormatting sqref="K108:K109">
    <cfRule type="cellIs" dxfId="4" priority="13711" stopIfTrue="1" operator="lessThan">
      <formula>$J$108</formula>
    </cfRule>
  </conditionalFormatting>
  <conditionalFormatting sqref="K111:K112">
    <cfRule type="cellIs" dxfId="3" priority="13710" stopIfTrue="1" operator="lessThan">
      <formula>$J$111</formula>
    </cfRule>
  </conditionalFormatting>
  <conditionalFormatting sqref="K114:K115">
    <cfRule type="cellIs" dxfId="2" priority="13709" stopIfTrue="1" operator="lessThan">
      <formula>$J$114</formula>
    </cfRule>
  </conditionalFormatting>
  <conditionalFormatting sqref="K117:K118">
    <cfRule type="cellIs" dxfId="1" priority="13708" stopIfTrue="1" operator="lessThan">
      <formula>$J$117</formula>
    </cfRule>
  </conditionalFormatting>
  <conditionalFormatting sqref="K120:K121">
    <cfRule type="cellIs" dxfId="0" priority="13707" stopIfTrue="1" operator="lessThan">
      <formula>$J$120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ekonom3</cp:lastModifiedBy>
  <cp:lastPrinted>2019-04-04T11:42:19Z</cp:lastPrinted>
  <dcterms:created xsi:type="dcterms:W3CDTF">2022-05-16T06:37:38Z</dcterms:created>
  <dcterms:modified xsi:type="dcterms:W3CDTF">2024-08-21T11:47:30Z</dcterms:modified>
</cp:coreProperties>
</file>